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240" firstSheet="1" activeTab="1"/>
  </bookViews>
  <sheets>
    <sheet name="Info" sheetId="11" state="hidden" r:id="rId1"/>
    <sheet name="animacja" sheetId="6" r:id="rId2"/>
    <sheet name="gwiazdy" sheetId="2" r:id="rId3"/>
    <sheet name="ekliptyka" sheetId="8" r:id="rId4"/>
    <sheet name="ramka" sheetId="3" r:id="rId5"/>
    <sheet name="obliczenia pomocnicze" sheetId="12" state="hidden" r:id="rId6"/>
  </sheets>
  <definedNames>
    <definedName name="alfa">animacja!$R$19</definedName>
    <definedName name="cos_fmz">#REF!</definedName>
    <definedName name="cos_fs">#REF!</definedName>
    <definedName name="fi_ekliptyki_slonca">#REF!</definedName>
    <definedName name="liczba_dni">animacja!$S$14</definedName>
    <definedName name="R_ekliptyki">#REF!</definedName>
    <definedName name="R0">#REF!</definedName>
    <definedName name="Rb_slonca">#REF!</definedName>
    <definedName name="Rm">#REF!</definedName>
    <definedName name="Rmz">#REF!</definedName>
    <definedName name="Rmz_2">#REF!</definedName>
    <definedName name="Rz">#REF!</definedName>
    <definedName name="sin_fmz">#REF!</definedName>
    <definedName name="sin_fs">#REF!</definedName>
  </definedNames>
  <calcPr calcId="145621"/>
</workbook>
</file>

<file path=xl/calcChain.xml><?xml version="1.0" encoding="utf-8"?>
<calcChain xmlns="http://schemas.openxmlformats.org/spreadsheetml/2006/main">
  <c r="I3" i="8" l="1"/>
  <c r="Q17" i="6" l="1"/>
  <c r="S17" i="6" l="1"/>
  <c r="Q14" i="6"/>
  <c r="S14" i="6" s="1"/>
  <c r="J3" i="8" l="1"/>
  <c r="L3" i="8" s="1"/>
  <c r="I3" i="2"/>
  <c r="J3" i="2" s="1"/>
  <c r="L3" i="2" s="1"/>
  <c r="Q7" i="6"/>
  <c r="B3" i="3"/>
  <c r="F3" i="3"/>
  <c r="C3" i="3"/>
  <c r="G3" i="3"/>
  <c r="J11" i="12"/>
  <c r="I11" i="12"/>
  <c r="R7" i="6" l="1"/>
  <c r="Q19" i="6" s="1"/>
  <c r="L46" i="2"/>
  <c r="I46" i="2"/>
  <c r="J46" i="2" s="1"/>
  <c r="R19" i="6" l="1"/>
  <c r="E3" i="2" l="1"/>
  <c r="N3" i="2" s="1"/>
  <c r="E3" i="8"/>
  <c r="N3" i="8" s="1"/>
  <c r="E46" i="2"/>
  <c r="E5" i="2"/>
  <c r="E7" i="2"/>
  <c r="E9" i="2"/>
  <c r="E11" i="2"/>
  <c r="E13" i="2"/>
  <c r="E15" i="2"/>
  <c r="E19" i="2"/>
  <c r="E21" i="2"/>
  <c r="E23" i="2"/>
  <c r="E25" i="2"/>
  <c r="E27" i="2"/>
  <c r="E29" i="2"/>
  <c r="E31" i="2"/>
  <c r="E33" i="2"/>
  <c r="E35" i="2"/>
  <c r="E37" i="2"/>
  <c r="E39" i="2"/>
  <c r="E41" i="2"/>
  <c r="E43" i="2"/>
  <c r="E45" i="2"/>
  <c r="E4" i="2"/>
  <c r="E6" i="2"/>
  <c r="E10" i="2"/>
  <c r="E12" i="2"/>
  <c r="E14" i="2"/>
  <c r="E16" i="2"/>
  <c r="E18" i="2"/>
  <c r="E20" i="2"/>
  <c r="E22" i="2"/>
  <c r="E24" i="2"/>
  <c r="E28" i="2"/>
  <c r="E30" i="2"/>
  <c r="E32" i="2"/>
  <c r="E36" i="2"/>
  <c r="E38" i="2"/>
  <c r="I45" i="2"/>
  <c r="I43" i="2"/>
  <c r="J43" i="2" s="1"/>
  <c r="L43" i="2" s="1"/>
  <c r="J45" i="2"/>
  <c r="L45" i="2" s="1"/>
  <c r="I41" i="2"/>
  <c r="J41" i="2" s="1"/>
  <c r="L41" i="2" s="1"/>
  <c r="I35" i="2"/>
  <c r="J35" i="2" s="1"/>
  <c r="L35" i="2" s="1"/>
  <c r="I36" i="2"/>
  <c r="J36" i="2" s="1"/>
  <c r="L36" i="2" s="1"/>
  <c r="I37" i="2"/>
  <c r="J37" i="2"/>
  <c r="L37" i="2" s="1"/>
  <c r="I38" i="2"/>
  <c r="J38" i="2" s="1"/>
  <c r="L38" i="2" s="1"/>
  <c r="I39" i="2"/>
  <c r="J39" i="2" s="1"/>
  <c r="L39" i="2" s="1"/>
  <c r="I33" i="2"/>
  <c r="J33" i="2"/>
  <c r="L33" i="2" s="1"/>
  <c r="J24" i="2"/>
  <c r="L24" i="2" s="1"/>
  <c r="I28" i="2"/>
  <c r="J28" i="2" s="1"/>
  <c r="L28" i="2" s="1"/>
  <c r="I29" i="2"/>
  <c r="J29" i="2" s="1"/>
  <c r="L29" i="2" s="1"/>
  <c r="I30" i="2"/>
  <c r="J30" i="2" s="1"/>
  <c r="L30" i="2" s="1"/>
  <c r="I31" i="2"/>
  <c r="J31" i="2" s="1"/>
  <c r="L31" i="2" s="1"/>
  <c r="I32" i="2"/>
  <c r="J32" i="2" s="1"/>
  <c r="L32" i="2" s="1"/>
  <c r="I27" i="2"/>
  <c r="J27" i="2" s="1"/>
  <c r="L27" i="2" s="1"/>
  <c r="I24" i="2"/>
  <c r="I18" i="2"/>
  <c r="J18" i="2" s="1"/>
  <c r="L18" i="2" s="1"/>
  <c r="I19" i="2"/>
  <c r="J19" i="2" s="1"/>
  <c r="L19" i="2" s="1"/>
  <c r="I20" i="2"/>
  <c r="J20" i="2" s="1"/>
  <c r="L20" i="2" s="1"/>
  <c r="I21" i="2"/>
  <c r="J21" i="2" s="1"/>
  <c r="L21" i="2" s="1"/>
  <c r="I22" i="2"/>
  <c r="J22" i="2" s="1"/>
  <c r="L22" i="2" s="1"/>
  <c r="I23" i="2"/>
  <c r="J23" i="2" s="1"/>
  <c r="L23" i="2" s="1"/>
  <c r="I25" i="2"/>
  <c r="J25" i="2" s="1"/>
  <c r="L25" i="2" s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C10" i="8" l="1"/>
  <c r="O3" i="8"/>
  <c r="C7" i="8" s="1"/>
  <c r="O3" i="2"/>
  <c r="N46" i="2"/>
  <c r="O46" i="2"/>
  <c r="O36" i="2"/>
  <c r="N36" i="2"/>
  <c r="O32" i="2"/>
  <c r="N32" i="2"/>
  <c r="O28" i="2"/>
  <c r="N28" i="2"/>
  <c r="O24" i="2"/>
  <c r="N24" i="2"/>
  <c r="O20" i="2"/>
  <c r="N20" i="2"/>
  <c r="N12" i="2"/>
  <c r="N4" i="2"/>
  <c r="N43" i="2"/>
  <c r="O43" i="2"/>
  <c r="N39" i="2"/>
  <c r="O39" i="2"/>
  <c r="N35" i="2"/>
  <c r="O35" i="2"/>
  <c r="N31" i="2"/>
  <c r="O31" i="2"/>
  <c r="N27" i="2"/>
  <c r="O27" i="2"/>
  <c r="N23" i="2"/>
  <c r="O23" i="2"/>
  <c r="N19" i="2"/>
  <c r="O19" i="2"/>
  <c r="O15" i="2"/>
  <c r="O38" i="2"/>
  <c r="N38" i="2"/>
  <c r="O30" i="2"/>
  <c r="N30" i="2"/>
  <c r="O22" i="2"/>
  <c r="N22" i="2"/>
  <c r="O18" i="2"/>
  <c r="N18" i="2"/>
  <c r="N14" i="2"/>
  <c r="N10" i="2"/>
  <c r="N6" i="2"/>
  <c r="N45" i="2"/>
  <c r="O45" i="2"/>
  <c r="N41" i="2"/>
  <c r="O41" i="2"/>
  <c r="N37" i="2"/>
  <c r="O37" i="2"/>
  <c r="N33" i="2"/>
  <c r="O33" i="2"/>
  <c r="N29" i="2"/>
  <c r="O29" i="2"/>
  <c r="N25" i="2"/>
  <c r="O25" i="2"/>
  <c r="N21" i="2"/>
  <c r="O21" i="2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I15" i="2"/>
  <c r="J15" i="2" s="1"/>
  <c r="L15" i="2" s="1"/>
  <c r="N15" i="2" s="1"/>
  <c r="I9" i="2"/>
  <c r="J9" i="2" s="1"/>
  <c r="L9" i="2" s="1"/>
  <c r="N9" i="2" s="1"/>
  <c r="I10" i="2"/>
  <c r="J10" i="2" s="1"/>
  <c r="L10" i="2" s="1"/>
  <c r="O10" i="2" s="1"/>
  <c r="I11" i="2"/>
  <c r="J11" i="2" s="1"/>
  <c r="L11" i="2" s="1"/>
  <c r="N11" i="2" s="1"/>
  <c r="I12" i="2"/>
  <c r="J12" i="2" s="1"/>
  <c r="L12" i="2" s="1"/>
  <c r="O12" i="2" s="1"/>
  <c r="I16" i="2"/>
  <c r="J16" i="2" s="1"/>
  <c r="L16" i="2" s="1"/>
  <c r="O16" i="2" s="1"/>
  <c r="I14" i="2"/>
  <c r="J14" i="2" s="1"/>
  <c r="L14" i="2" s="1"/>
  <c r="O14" i="2" s="1"/>
  <c r="I13" i="2"/>
  <c r="J13" i="2" s="1"/>
  <c r="L13" i="2" s="1"/>
  <c r="N13" i="2" s="1"/>
  <c r="I4" i="2"/>
  <c r="J4" i="2" s="1"/>
  <c r="L4" i="2" s="1"/>
  <c r="O4" i="2" s="1"/>
  <c r="I5" i="2"/>
  <c r="J5" i="2" s="1"/>
  <c r="L5" i="2" s="1"/>
  <c r="N5" i="2" s="1"/>
  <c r="I6" i="2"/>
  <c r="J6" i="2" s="1"/>
  <c r="L6" i="2" s="1"/>
  <c r="O6" i="2" s="1"/>
  <c r="I7" i="2"/>
  <c r="J7" i="2" s="1"/>
  <c r="L7" i="2" s="1"/>
  <c r="N7" i="2" s="1"/>
  <c r="O5" i="2" l="1"/>
  <c r="O9" i="2"/>
  <c r="O13" i="2"/>
  <c r="O7" i="2"/>
  <c r="O11" i="2"/>
  <c r="N16" i="2"/>
  <c r="B7" i="8"/>
  <c r="B35" i="8"/>
  <c r="B36" i="8"/>
  <c r="B37" i="8"/>
  <c r="B8" i="8"/>
  <c r="B9" i="8"/>
  <c r="C35" i="8"/>
  <c r="C36" i="8"/>
  <c r="C37" i="8"/>
  <c r="C8" i="8"/>
  <c r="C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</calcChain>
</file>

<file path=xl/sharedStrings.xml><?xml version="1.0" encoding="utf-8"?>
<sst xmlns="http://schemas.openxmlformats.org/spreadsheetml/2006/main" count="61" uniqueCount="56">
  <si>
    <t>fi</t>
  </si>
  <si>
    <t>x</t>
  </si>
  <si>
    <t>Orion</t>
  </si>
  <si>
    <t>Wielki Pies</t>
  </si>
  <si>
    <t>Lutnia</t>
  </si>
  <si>
    <t>Kasjopeja</t>
  </si>
  <si>
    <t>Rek</t>
  </si>
  <si>
    <t>Dek</t>
  </si>
  <si>
    <t>X</t>
  </si>
  <si>
    <t>Y</t>
  </si>
  <si>
    <t>Mały Wóz</t>
  </si>
  <si>
    <t>Wielki Woz</t>
  </si>
  <si>
    <t>Wega</t>
  </si>
  <si>
    <t>Polarna</t>
  </si>
  <si>
    <t>Rigel</t>
  </si>
  <si>
    <t>Betelgeze</t>
  </si>
  <si>
    <t>Syriusz</t>
  </si>
  <si>
    <t>Orzeł</t>
  </si>
  <si>
    <t>Altair</t>
  </si>
  <si>
    <t>Deneb</t>
  </si>
  <si>
    <t>ekliptyka</t>
  </si>
  <si>
    <t>18 H 66,5</t>
  </si>
  <si>
    <t>R ekliptyki</t>
  </si>
  <si>
    <t xml:space="preserve"> pole z gwiazdami</t>
  </si>
  <si>
    <t xml:space="preserve"> promień dla deklinacji -40 stopni</t>
  </si>
  <si>
    <t>Biegun eklipyki</t>
  </si>
  <si>
    <t>Rok</t>
  </si>
  <si>
    <t>Miesiąc</t>
  </si>
  <si>
    <t>dzień</t>
  </si>
  <si>
    <t>Godzina</t>
  </si>
  <si>
    <t>Minuta</t>
  </si>
  <si>
    <t>wcześniej 
-12 H</t>
  </si>
  <si>
    <t>później 
+12H</t>
  </si>
  <si>
    <t>HH</t>
  </si>
  <si>
    <t>MM</t>
  </si>
  <si>
    <t xml:space="preserve">Mapa nieba </t>
  </si>
  <si>
    <t>Projekt eFizyka - Multimediale środowisko nauczania fizyki dla szkół ponnadgimnazjalnych</t>
  </si>
  <si>
    <t>Data dla jakiej wyświetlamy obraz nieba</t>
  </si>
  <si>
    <t>data początkowa</t>
  </si>
  <si>
    <t>data koncowa</t>
  </si>
  <si>
    <t>ilość dni</t>
  </si>
  <si>
    <t>godzina początkowa</t>
  </si>
  <si>
    <t>godzina końcowa</t>
  </si>
  <si>
    <t>ilość godzin</t>
  </si>
  <si>
    <t>liczba godzin od startu</t>
  </si>
  <si>
    <t>biegun ekliptyki</t>
  </si>
  <si>
    <t>- gwiazdy</t>
  </si>
  <si>
    <t>- Słońce</t>
  </si>
  <si>
    <t>- Księzyc</t>
  </si>
  <si>
    <t>-Mars</t>
  </si>
  <si>
    <t>yg</t>
  </si>
  <si>
    <t>yd</t>
  </si>
  <si>
    <t>y1</t>
  </si>
  <si>
    <t>y2</t>
  </si>
  <si>
    <t>Łabędź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</si>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</sst>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0" borderId="0" xfId="0" quotePrefix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4" borderId="1" xfId="0" applyFont="1" applyFill="1" applyBorder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4" fillId="0" borderId="0" xfId="0" applyNumberFormat="1" applyFont="1"/>
    <xf numFmtId="0" fontId="1" fillId="4" borderId="1" xfId="0" quotePrefix="1" applyFont="1" applyFill="1" applyBorder="1" applyAlignment="1">
      <alignment horizontal="center"/>
    </xf>
    <xf numFmtId="14" fontId="7" fillId="0" borderId="0" xfId="0" applyNumberFormat="1" applyFont="1"/>
    <xf numFmtId="0" fontId="7" fillId="0" borderId="0" xfId="0" applyNumberFormat="1" applyFont="1"/>
    <xf numFmtId="0" fontId="5" fillId="0" borderId="0" xfId="0" applyFont="1"/>
    <xf numFmtId="0" fontId="0" fillId="0" borderId="0" xfId="0" applyFill="1"/>
    <xf numFmtId="1" fontId="4" fillId="0" borderId="0" xfId="0" applyNumberFormat="1" applyFont="1"/>
    <xf numFmtId="0" fontId="1" fillId="0" borderId="2" xfId="0" applyFont="1" applyFill="1" applyBorder="1" applyAlignment="1"/>
    <xf numFmtId="0" fontId="6" fillId="5" borderId="0" xfId="0" applyFont="1" applyFill="1"/>
    <xf numFmtId="164" fontId="0" fillId="0" borderId="0" xfId="0" applyNumberFormat="1"/>
    <xf numFmtId="0" fontId="0" fillId="6" borderId="0" xfId="0" applyFill="1"/>
    <xf numFmtId="0" fontId="1" fillId="7" borderId="0" xfId="0" applyFont="1" applyFill="1"/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2" borderId="3" xfId="0" applyFill="1" applyBorder="1"/>
    <xf numFmtId="0" fontId="1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0B6E4"/>
      <color rgb="FFA4A6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38259300461121E-2"/>
          <c:y val="2.2763620557321701E-2"/>
          <c:w val="0.95578716981116496"/>
          <c:h val="0.96654608004507914"/>
        </c:manualLayout>
      </c:layout>
      <c:scatterChart>
        <c:scatterStyle val="lineMarker"/>
        <c:varyColors val="0"/>
        <c:ser>
          <c:idx val="0"/>
          <c:order val="0"/>
          <c:tx>
            <c:v>polkole gorne</c:v>
          </c:tx>
          <c:spPr>
            <a:ln w="28575">
              <a:solidFill>
                <a:srgbClr val="92D050"/>
              </a:solidFill>
            </a:ln>
          </c:spPr>
          <c:marker>
            <c:symbol val="diamond"/>
            <c:size val="2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Pt>
            <c:idx val="180"/>
            <c:bubble3D val="0"/>
          </c:dPt>
          <c:xVal>
            <c:numRef>
              <c:f>ramka!$A$3:$A$263</c:f>
              <c:numCache>
                <c:formatCode>General</c:formatCode>
                <c:ptCount val="261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-110</c:v>
                </c:pt>
                <c:pt idx="6">
                  <c:v>-109</c:v>
                </c:pt>
                <c:pt idx="7">
                  <c:v>-108</c:v>
                </c:pt>
                <c:pt idx="8">
                  <c:v>-107</c:v>
                </c:pt>
                <c:pt idx="9">
                  <c:v>-106</c:v>
                </c:pt>
                <c:pt idx="10">
                  <c:v>-105</c:v>
                </c:pt>
                <c:pt idx="11">
                  <c:v>-104</c:v>
                </c:pt>
                <c:pt idx="12">
                  <c:v>-103</c:v>
                </c:pt>
                <c:pt idx="13">
                  <c:v>-102</c:v>
                </c:pt>
                <c:pt idx="14">
                  <c:v>-101</c:v>
                </c:pt>
                <c:pt idx="15">
                  <c:v>-100</c:v>
                </c:pt>
                <c:pt idx="16">
                  <c:v>-99</c:v>
                </c:pt>
                <c:pt idx="17">
                  <c:v>-98</c:v>
                </c:pt>
                <c:pt idx="18">
                  <c:v>-97</c:v>
                </c:pt>
                <c:pt idx="19">
                  <c:v>-96</c:v>
                </c:pt>
                <c:pt idx="20">
                  <c:v>-95</c:v>
                </c:pt>
                <c:pt idx="21">
                  <c:v>-94</c:v>
                </c:pt>
                <c:pt idx="22">
                  <c:v>-93</c:v>
                </c:pt>
                <c:pt idx="23">
                  <c:v>-92</c:v>
                </c:pt>
                <c:pt idx="24">
                  <c:v>-91</c:v>
                </c:pt>
                <c:pt idx="25">
                  <c:v>-90</c:v>
                </c:pt>
                <c:pt idx="26">
                  <c:v>-89</c:v>
                </c:pt>
                <c:pt idx="27">
                  <c:v>-88</c:v>
                </c:pt>
                <c:pt idx="28">
                  <c:v>-87</c:v>
                </c:pt>
                <c:pt idx="29">
                  <c:v>-86</c:v>
                </c:pt>
                <c:pt idx="30">
                  <c:v>-85</c:v>
                </c:pt>
                <c:pt idx="31">
                  <c:v>-84</c:v>
                </c:pt>
                <c:pt idx="32">
                  <c:v>-83</c:v>
                </c:pt>
                <c:pt idx="33">
                  <c:v>-82</c:v>
                </c:pt>
                <c:pt idx="34">
                  <c:v>-81</c:v>
                </c:pt>
                <c:pt idx="35">
                  <c:v>-80</c:v>
                </c:pt>
                <c:pt idx="36">
                  <c:v>-79</c:v>
                </c:pt>
                <c:pt idx="37">
                  <c:v>-78</c:v>
                </c:pt>
                <c:pt idx="38">
                  <c:v>-77</c:v>
                </c:pt>
                <c:pt idx="39">
                  <c:v>-76</c:v>
                </c:pt>
                <c:pt idx="40">
                  <c:v>-75</c:v>
                </c:pt>
                <c:pt idx="41">
                  <c:v>-74</c:v>
                </c:pt>
                <c:pt idx="42">
                  <c:v>-73</c:v>
                </c:pt>
                <c:pt idx="43">
                  <c:v>-72</c:v>
                </c:pt>
                <c:pt idx="44">
                  <c:v>-71</c:v>
                </c:pt>
                <c:pt idx="45">
                  <c:v>-70</c:v>
                </c:pt>
                <c:pt idx="46">
                  <c:v>-69</c:v>
                </c:pt>
                <c:pt idx="47">
                  <c:v>-68</c:v>
                </c:pt>
                <c:pt idx="48">
                  <c:v>-67</c:v>
                </c:pt>
                <c:pt idx="49">
                  <c:v>-66</c:v>
                </c:pt>
                <c:pt idx="50">
                  <c:v>-65</c:v>
                </c:pt>
                <c:pt idx="51">
                  <c:v>-64</c:v>
                </c:pt>
                <c:pt idx="52">
                  <c:v>-63</c:v>
                </c:pt>
                <c:pt idx="53">
                  <c:v>-62</c:v>
                </c:pt>
                <c:pt idx="54">
                  <c:v>-61</c:v>
                </c:pt>
                <c:pt idx="55">
                  <c:v>-60</c:v>
                </c:pt>
                <c:pt idx="56">
                  <c:v>-59</c:v>
                </c:pt>
                <c:pt idx="57">
                  <c:v>-58</c:v>
                </c:pt>
                <c:pt idx="58">
                  <c:v>-57</c:v>
                </c:pt>
                <c:pt idx="59">
                  <c:v>-56</c:v>
                </c:pt>
                <c:pt idx="60">
                  <c:v>-55</c:v>
                </c:pt>
                <c:pt idx="61">
                  <c:v>-54</c:v>
                </c:pt>
                <c:pt idx="62">
                  <c:v>-53</c:v>
                </c:pt>
                <c:pt idx="63">
                  <c:v>-52</c:v>
                </c:pt>
                <c:pt idx="64">
                  <c:v>-51</c:v>
                </c:pt>
                <c:pt idx="65">
                  <c:v>-50</c:v>
                </c:pt>
                <c:pt idx="66">
                  <c:v>-49</c:v>
                </c:pt>
                <c:pt idx="67">
                  <c:v>-48</c:v>
                </c:pt>
                <c:pt idx="68">
                  <c:v>-47</c:v>
                </c:pt>
                <c:pt idx="69">
                  <c:v>-46</c:v>
                </c:pt>
                <c:pt idx="70">
                  <c:v>-45</c:v>
                </c:pt>
                <c:pt idx="71">
                  <c:v>-44</c:v>
                </c:pt>
                <c:pt idx="72">
                  <c:v>-43</c:v>
                </c:pt>
                <c:pt idx="73">
                  <c:v>-42</c:v>
                </c:pt>
                <c:pt idx="74">
                  <c:v>-41</c:v>
                </c:pt>
                <c:pt idx="75">
                  <c:v>-40</c:v>
                </c:pt>
                <c:pt idx="76">
                  <c:v>-39</c:v>
                </c:pt>
                <c:pt idx="77">
                  <c:v>-38</c:v>
                </c:pt>
                <c:pt idx="78">
                  <c:v>-37</c:v>
                </c:pt>
                <c:pt idx="79">
                  <c:v>-36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-30</c:v>
                </c:pt>
                <c:pt idx="86">
                  <c:v>-29</c:v>
                </c:pt>
                <c:pt idx="87">
                  <c:v>-28</c:v>
                </c:pt>
                <c:pt idx="88">
                  <c:v>-27</c:v>
                </c:pt>
                <c:pt idx="89">
                  <c:v>-26</c:v>
                </c:pt>
                <c:pt idx="90">
                  <c:v>-25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-19</c:v>
                </c:pt>
                <c:pt idx="97">
                  <c:v>-18</c:v>
                </c:pt>
                <c:pt idx="98">
                  <c:v>-17</c:v>
                </c:pt>
                <c:pt idx="99">
                  <c:v>-16</c:v>
                </c:pt>
                <c:pt idx="100">
                  <c:v>-15</c:v>
                </c:pt>
                <c:pt idx="101">
                  <c:v>-14</c:v>
                </c:pt>
                <c:pt idx="102">
                  <c:v>-13</c:v>
                </c:pt>
                <c:pt idx="103">
                  <c:v>-12</c:v>
                </c:pt>
                <c:pt idx="104">
                  <c:v>-11</c:v>
                </c:pt>
                <c:pt idx="105">
                  <c:v>-10</c:v>
                </c:pt>
                <c:pt idx="106">
                  <c:v>-9</c:v>
                </c:pt>
                <c:pt idx="107">
                  <c:v>-8</c:v>
                </c:pt>
                <c:pt idx="108">
                  <c:v>-7</c:v>
                </c:pt>
                <c:pt idx="109">
                  <c:v>-6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-2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13</c:v>
                </c:pt>
                <c:pt idx="129">
                  <c:v>14</c:v>
                </c:pt>
                <c:pt idx="130">
                  <c:v>15</c:v>
                </c:pt>
                <c:pt idx="131">
                  <c:v>16</c:v>
                </c:pt>
                <c:pt idx="132">
                  <c:v>17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23</c:v>
                </c:pt>
                <c:pt idx="139">
                  <c:v>24</c:v>
                </c:pt>
                <c:pt idx="140">
                  <c:v>25</c:v>
                </c:pt>
                <c:pt idx="141">
                  <c:v>26</c:v>
                </c:pt>
                <c:pt idx="142">
                  <c:v>27</c:v>
                </c:pt>
                <c:pt idx="143">
                  <c:v>28</c:v>
                </c:pt>
                <c:pt idx="144">
                  <c:v>29</c:v>
                </c:pt>
                <c:pt idx="145">
                  <c:v>30</c:v>
                </c:pt>
                <c:pt idx="146">
                  <c:v>31</c:v>
                </c:pt>
                <c:pt idx="147">
                  <c:v>32</c:v>
                </c:pt>
                <c:pt idx="148">
                  <c:v>33</c:v>
                </c:pt>
                <c:pt idx="149">
                  <c:v>34</c:v>
                </c:pt>
                <c:pt idx="150">
                  <c:v>35</c:v>
                </c:pt>
                <c:pt idx="151">
                  <c:v>36</c:v>
                </c:pt>
                <c:pt idx="152">
                  <c:v>37</c:v>
                </c:pt>
                <c:pt idx="153">
                  <c:v>38</c:v>
                </c:pt>
                <c:pt idx="154">
                  <c:v>39</c:v>
                </c:pt>
                <c:pt idx="155">
                  <c:v>40</c:v>
                </c:pt>
                <c:pt idx="156">
                  <c:v>41</c:v>
                </c:pt>
                <c:pt idx="157">
                  <c:v>42</c:v>
                </c:pt>
                <c:pt idx="158">
                  <c:v>43</c:v>
                </c:pt>
                <c:pt idx="159">
                  <c:v>44</c:v>
                </c:pt>
                <c:pt idx="160">
                  <c:v>45</c:v>
                </c:pt>
                <c:pt idx="161">
                  <c:v>46</c:v>
                </c:pt>
                <c:pt idx="162">
                  <c:v>47</c:v>
                </c:pt>
                <c:pt idx="163">
                  <c:v>48</c:v>
                </c:pt>
                <c:pt idx="164">
                  <c:v>49</c:v>
                </c:pt>
                <c:pt idx="165">
                  <c:v>50</c:v>
                </c:pt>
                <c:pt idx="166">
                  <c:v>51</c:v>
                </c:pt>
                <c:pt idx="167">
                  <c:v>52</c:v>
                </c:pt>
                <c:pt idx="168">
                  <c:v>53</c:v>
                </c:pt>
                <c:pt idx="169">
                  <c:v>54</c:v>
                </c:pt>
                <c:pt idx="170">
                  <c:v>55</c:v>
                </c:pt>
                <c:pt idx="171">
                  <c:v>56</c:v>
                </c:pt>
                <c:pt idx="172">
                  <c:v>57</c:v>
                </c:pt>
                <c:pt idx="173">
                  <c:v>58</c:v>
                </c:pt>
                <c:pt idx="174">
                  <c:v>59</c:v>
                </c:pt>
                <c:pt idx="175">
                  <c:v>60</c:v>
                </c:pt>
                <c:pt idx="176">
                  <c:v>61</c:v>
                </c:pt>
                <c:pt idx="177">
                  <c:v>62</c:v>
                </c:pt>
                <c:pt idx="178">
                  <c:v>63</c:v>
                </c:pt>
                <c:pt idx="179">
                  <c:v>64</c:v>
                </c:pt>
                <c:pt idx="180">
                  <c:v>65</c:v>
                </c:pt>
                <c:pt idx="181">
                  <c:v>66</c:v>
                </c:pt>
                <c:pt idx="182">
                  <c:v>67</c:v>
                </c:pt>
                <c:pt idx="183">
                  <c:v>68</c:v>
                </c:pt>
                <c:pt idx="184">
                  <c:v>69</c:v>
                </c:pt>
                <c:pt idx="185">
                  <c:v>70</c:v>
                </c:pt>
                <c:pt idx="186">
                  <c:v>71</c:v>
                </c:pt>
                <c:pt idx="187">
                  <c:v>72</c:v>
                </c:pt>
                <c:pt idx="188">
                  <c:v>73</c:v>
                </c:pt>
                <c:pt idx="189">
                  <c:v>74</c:v>
                </c:pt>
                <c:pt idx="190">
                  <c:v>75</c:v>
                </c:pt>
                <c:pt idx="191">
                  <c:v>76</c:v>
                </c:pt>
                <c:pt idx="192">
                  <c:v>77</c:v>
                </c:pt>
                <c:pt idx="193">
                  <c:v>78</c:v>
                </c:pt>
                <c:pt idx="194">
                  <c:v>79</c:v>
                </c:pt>
                <c:pt idx="195">
                  <c:v>80</c:v>
                </c:pt>
                <c:pt idx="196">
                  <c:v>81</c:v>
                </c:pt>
                <c:pt idx="197">
                  <c:v>82</c:v>
                </c:pt>
                <c:pt idx="198">
                  <c:v>83</c:v>
                </c:pt>
                <c:pt idx="199">
                  <c:v>84</c:v>
                </c:pt>
                <c:pt idx="200">
                  <c:v>85</c:v>
                </c:pt>
                <c:pt idx="201">
                  <c:v>86</c:v>
                </c:pt>
                <c:pt idx="202">
                  <c:v>87</c:v>
                </c:pt>
                <c:pt idx="203">
                  <c:v>88</c:v>
                </c:pt>
                <c:pt idx="204">
                  <c:v>89</c:v>
                </c:pt>
                <c:pt idx="205">
                  <c:v>90</c:v>
                </c:pt>
                <c:pt idx="206">
                  <c:v>91</c:v>
                </c:pt>
                <c:pt idx="207">
                  <c:v>92</c:v>
                </c:pt>
                <c:pt idx="208">
                  <c:v>93</c:v>
                </c:pt>
                <c:pt idx="209">
                  <c:v>94</c:v>
                </c:pt>
                <c:pt idx="210">
                  <c:v>95</c:v>
                </c:pt>
                <c:pt idx="211">
                  <c:v>96</c:v>
                </c:pt>
                <c:pt idx="212">
                  <c:v>97</c:v>
                </c:pt>
                <c:pt idx="213">
                  <c:v>98</c:v>
                </c:pt>
                <c:pt idx="214">
                  <c:v>99</c:v>
                </c:pt>
                <c:pt idx="215">
                  <c:v>100</c:v>
                </c:pt>
                <c:pt idx="216">
                  <c:v>101</c:v>
                </c:pt>
                <c:pt idx="217">
                  <c:v>102</c:v>
                </c:pt>
                <c:pt idx="218">
                  <c:v>103</c:v>
                </c:pt>
                <c:pt idx="219">
                  <c:v>104</c:v>
                </c:pt>
                <c:pt idx="220">
                  <c:v>105</c:v>
                </c:pt>
                <c:pt idx="221">
                  <c:v>106</c:v>
                </c:pt>
                <c:pt idx="222">
                  <c:v>107</c:v>
                </c:pt>
                <c:pt idx="223">
                  <c:v>108</c:v>
                </c:pt>
                <c:pt idx="224">
                  <c:v>109</c:v>
                </c:pt>
                <c:pt idx="225">
                  <c:v>110</c:v>
                </c:pt>
                <c:pt idx="226">
                  <c:v>111</c:v>
                </c:pt>
                <c:pt idx="227">
                  <c:v>112</c:v>
                </c:pt>
                <c:pt idx="228">
                  <c:v>113</c:v>
                </c:pt>
                <c:pt idx="229">
                  <c:v>114</c:v>
                </c:pt>
                <c:pt idx="230">
                  <c:v>115</c:v>
                </c:pt>
              </c:numCache>
            </c:numRef>
          </c:xVal>
          <c:yVal>
            <c:numRef>
              <c:f>ramka!$B$3:$B$263</c:f>
              <c:numCache>
                <c:formatCode>General</c:formatCode>
                <c:ptCount val="261"/>
                <c:pt idx="0">
                  <c:v>0</c:v>
                </c:pt>
                <c:pt idx="1">
                  <c:v>15.132745950421556</c:v>
                </c:pt>
                <c:pt idx="2">
                  <c:v>21.354156504062622</c:v>
                </c:pt>
                <c:pt idx="3">
                  <c:v>26.095976701399778</c:v>
                </c:pt>
                <c:pt idx="4">
                  <c:v>30.066592756745816</c:v>
                </c:pt>
                <c:pt idx="5">
                  <c:v>33.541019662496844</c:v>
                </c:pt>
                <c:pt idx="6">
                  <c:v>36.660605559646719</c:v>
                </c:pt>
                <c:pt idx="7">
                  <c:v>39.509492530276823</c:v>
                </c:pt>
                <c:pt idx="8">
                  <c:v>42.142615011410953</c:v>
                </c:pt>
                <c:pt idx="9">
                  <c:v>44.598206241955516</c:v>
                </c:pt>
                <c:pt idx="10">
                  <c:v>46.904157598234299</c:v>
                </c:pt>
                <c:pt idx="11">
                  <c:v>49.081564767232109</c:v>
                </c:pt>
                <c:pt idx="12">
                  <c:v>51.146847410177685</c:v>
                </c:pt>
                <c:pt idx="13">
                  <c:v>53.113086899558006</c:v>
                </c:pt>
                <c:pt idx="14">
                  <c:v>54.990908339470082</c:v>
                </c:pt>
                <c:pt idx="15">
                  <c:v>56.789083458002736</c:v>
                </c:pt>
                <c:pt idx="16">
                  <c:v>58.514955353311173</c:v>
                </c:pt>
                <c:pt idx="17">
                  <c:v>60.174745533321534</c:v>
                </c:pt>
                <c:pt idx="18">
                  <c:v>61.773780845922005</c:v>
                </c:pt>
                <c:pt idx="19">
                  <c:v>63.316664473106918</c:v>
                </c:pt>
                <c:pt idx="20">
                  <c:v>64.807406984078597</c:v>
                </c:pt>
                <c:pt idx="21">
                  <c:v>66.249528300207544</c:v>
                </c:pt>
                <c:pt idx="22">
                  <c:v>67.646138101151053</c:v>
                </c:pt>
                <c:pt idx="23">
                  <c:v>69</c:v>
                </c:pt>
                <c:pt idx="24">
                  <c:v>70.313583324987789</c:v>
                </c:pt>
                <c:pt idx="25">
                  <c:v>71.589105316381762</c:v>
                </c:pt>
                <c:pt idx="26">
                  <c:v>72.828565824132497</c:v>
                </c:pt>
                <c:pt idx="27">
                  <c:v>74.033776075518389</c:v>
                </c:pt>
                <c:pt idx="28">
                  <c:v>75.206382707852669</c:v>
                </c:pt>
                <c:pt idx="29">
                  <c:v>76.347887986505555</c:v>
                </c:pt>
                <c:pt idx="30">
                  <c:v>77.459666924148337</c:v>
                </c:pt>
                <c:pt idx="31">
                  <c:v>78.54298186343577</c:v>
                </c:pt>
                <c:pt idx="32">
                  <c:v>79.598994968529595</c:v>
                </c:pt>
                <c:pt idx="33">
                  <c:v>80.628778981204974</c:v>
                </c:pt>
                <c:pt idx="34">
                  <c:v>81.6333265278342</c:v>
                </c:pt>
                <c:pt idx="35">
                  <c:v>82.613558209291526</c:v>
                </c:pt>
                <c:pt idx="36">
                  <c:v>83.570329663104715</c:v>
                </c:pt>
                <c:pt idx="37">
                  <c:v>84.504437753291981</c:v>
                </c:pt>
                <c:pt idx="38">
                  <c:v>85.41662601625049</c:v>
                </c:pt>
                <c:pt idx="39">
                  <c:v>86.307589469292907</c:v>
                </c:pt>
                <c:pt idx="40">
                  <c:v>87.177978870813476</c:v>
                </c:pt>
                <c:pt idx="41">
                  <c:v>88.028404506727256</c:v>
                </c:pt>
                <c:pt idx="42">
                  <c:v>88.859439566092249</c:v>
                </c:pt>
                <c:pt idx="43">
                  <c:v>89.671623159168917</c:v>
                </c:pt>
                <c:pt idx="44">
                  <c:v>90.46546302318913</c:v>
                </c:pt>
                <c:pt idx="45">
                  <c:v>91.241437954473298</c:v>
                </c:pt>
                <c:pt idx="46">
                  <c:v>92</c:v>
                </c:pt>
                <c:pt idx="47">
                  <c:v>92.741576436892643</c:v>
                </c:pt>
                <c:pt idx="48">
                  <c:v>93.466571564383386</c:v>
                </c:pt>
                <c:pt idx="49">
                  <c:v>94.175368329515976</c:v>
                </c:pt>
                <c:pt idx="50">
                  <c:v>94.868329805051374</c:v>
                </c:pt>
                <c:pt idx="51">
                  <c:v>95.545800535659339</c:v>
                </c:pt>
                <c:pt idx="52">
                  <c:v>96.208107766445551</c:v>
                </c:pt>
                <c:pt idx="53">
                  <c:v>96.855562566122131</c:v>
                </c:pt>
                <c:pt idx="54">
                  <c:v>97.48846085563153</c:v>
                </c:pt>
                <c:pt idx="55">
                  <c:v>98.107084351742913</c:v>
                </c:pt>
                <c:pt idx="56">
                  <c:v>98.711701434024533</c:v>
                </c:pt>
                <c:pt idx="57">
                  <c:v>99.302567942626737</c:v>
                </c:pt>
                <c:pt idx="58">
                  <c:v>99.879927913470183</c:v>
                </c:pt>
                <c:pt idx="59">
                  <c:v>100.44401425669923</c:v>
                </c:pt>
                <c:pt idx="60">
                  <c:v>100.99504938362078</c:v>
                </c:pt>
                <c:pt idx="61">
                  <c:v>101.53324578678651</c:v>
                </c:pt>
                <c:pt idx="62">
                  <c:v>102.05880657738459</c:v>
                </c:pt>
                <c:pt idx="63">
                  <c:v>102.57192598367256</c:v>
                </c:pt>
                <c:pt idx="64">
                  <c:v>103.07278981380101</c:v>
                </c:pt>
                <c:pt idx="65">
                  <c:v>103.56157588603989</c:v>
                </c:pt>
                <c:pt idx="66">
                  <c:v>104.03845442911962</c:v>
                </c:pt>
                <c:pt idx="67">
                  <c:v>104.50358845513392</c:v>
                </c:pt>
                <c:pt idx="68">
                  <c:v>104.95713410721541</c:v>
                </c:pt>
                <c:pt idx="69">
                  <c:v>105.39924098398431</c:v>
                </c:pt>
                <c:pt idx="70">
                  <c:v>105.83005244258362</c:v>
                </c:pt>
                <c:pt idx="71">
                  <c:v>106.24970588194586</c:v>
                </c:pt>
                <c:pt idx="72">
                  <c:v>106.65833300778706</c:v>
                </c:pt>
                <c:pt idx="73">
                  <c:v>107.05606008068857</c:v>
                </c:pt>
                <c:pt idx="74">
                  <c:v>107.44300814850634</c:v>
                </c:pt>
                <c:pt idx="75">
                  <c:v>107.81929326423912</c:v>
                </c:pt>
                <c:pt idx="76">
                  <c:v>108.18502669038817</c:v>
                </c:pt>
                <c:pt idx="77">
                  <c:v>108.54031509075327</c:v>
                </c:pt>
                <c:pt idx="78">
                  <c:v>108.88526071052959</c:v>
                </c:pt>
                <c:pt idx="79">
                  <c:v>109.21996154549771</c:v>
                </c:pt>
                <c:pt idx="80">
                  <c:v>109.54451150103323</c:v>
                </c:pt>
                <c:pt idx="81">
                  <c:v>109.85900054160332</c:v>
                </c:pt>
                <c:pt idx="82">
                  <c:v>110.16351483136329</c:v>
                </c:pt>
                <c:pt idx="83">
                  <c:v>110.4581368664165</c:v>
                </c:pt>
                <c:pt idx="84">
                  <c:v>110.74294559925703</c:v>
                </c:pt>
                <c:pt idx="85">
                  <c:v>111.01801655587259</c:v>
                </c:pt>
                <c:pt idx="86">
                  <c:v>111.28342194594845</c:v>
                </c:pt>
                <c:pt idx="87">
                  <c:v>111.53923076657827</c:v>
                </c:pt>
                <c:pt idx="88">
                  <c:v>111.78550889985696</c:v>
                </c:pt>
                <c:pt idx="89">
                  <c:v>112.02231920470135</c:v>
                </c:pt>
                <c:pt idx="90">
                  <c:v>112.24972160321825</c:v>
                </c:pt>
                <c:pt idx="91">
                  <c:v>112.46777316191515</c:v>
                </c:pt>
                <c:pt idx="92">
                  <c:v>112.67652816802619</c:v>
                </c:pt>
                <c:pt idx="93">
                  <c:v>112.87603820120549</c:v>
                </c:pt>
                <c:pt idx="94">
                  <c:v>113.06635220082056</c:v>
                </c:pt>
                <c:pt idx="95">
                  <c:v>113.24751652906124</c:v>
                </c:pt>
                <c:pt idx="96">
                  <c:v>113.4195750300626</c:v>
                </c:pt>
                <c:pt idx="97">
                  <c:v>113.5825690852254</c:v>
                </c:pt>
                <c:pt idx="98">
                  <c:v>113.73653766490345</c:v>
                </c:pt>
                <c:pt idx="99">
                  <c:v>113.88151737661384</c:v>
                </c:pt>
                <c:pt idx="100">
                  <c:v>114.0175425099138</c:v>
                </c:pt>
                <c:pt idx="101">
                  <c:v>114.14464507807627</c:v>
                </c:pt>
                <c:pt idx="102">
                  <c:v>114.26285485668561</c:v>
                </c:pt>
                <c:pt idx="103">
                  <c:v>114.37219941926448</c:v>
                </c:pt>
                <c:pt idx="104">
                  <c:v>114.47270417003348</c:v>
                </c:pt>
                <c:pt idx="105">
                  <c:v>114.564392373896</c:v>
                </c:pt>
                <c:pt idx="106">
                  <c:v>114.64728518373211</c:v>
                </c:pt>
                <c:pt idx="107">
                  <c:v>114.72140166507729</c:v>
                </c:pt>
                <c:pt idx="108">
                  <c:v>114.78675881825394</c:v>
                </c:pt>
                <c:pt idx="109">
                  <c:v>114.84337159801605</c:v>
                </c:pt>
                <c:pt idx="110">
                  <c:v>114.89125293076057</c:v>
                </c:pt>
                <c:pt idx="111">
                  <c:v>114.9304137293519</c:v>
                </c:pt>
                <c:pt idx="112">
                  <c:v>114.96086290559931</c:v>
                </c:pt>
                <c:pt idx="113">
                  <c:v>114.9826073804208</c:v>
                </c:pt>
                <c:pt idx="114">
                  <c:v>114.9956520917204</c:v>
                </c:pt>
                <c:pt idx="115">
                  <c:v>115</c:v>
                </c:pt>
                <c:pt idx="116">
                  <c:v>114.9956520917204</c:v>
                </c:pt>
                <c:pt idx="117">
                  <c:v>114.9826073804208</c:v>
                </c:pt>
                <c:pt idx="118">
                  <c:v>114.96086290559931</c:v>
                </c:pt>
                <c:pt idx="119">
                  <c:v>114.9304137293519</c:v>
                </c:pt>
                <c:pt idx="120">
                  <c:v>114.89125293076057</c:v>
                </c:pt>
                <c:pt idx="121">
                  <c:v>114.84337159801605</c:v>
                </c:pt>
                <c:pt idx="122">
                  <c:v>114.78675881825394</c:v>
                </c:pt>
                <c:pt idx="123">
                  <c:v>114.72140166507729</c:v>
                </c:pt>
                <c:pt idx="124">
                  <c:v>114.64728518373211</c:v>
                </c:pt>
                <c:pt idx="125">
                  <c:v>114.564392373896</c:v>
                </c:pt>
                <c:pt idx="126">
                  <c:v>114.47270417003348</c:v>
                </c:pt>
                <c:pt idx="127">
                  <c:v>114.37219941926448</c:v>
                </c:pt>
                <c:pt idx="128">
                  <c:v>114.26285485668561</c:v>
                </c:pt>
                <c:pt idx="129">
                  <c:v>114.14464507807627</c:v>
                </c:pt>
                <c:pt idx="130">
                  <c:v>114.0175425099138</c:v>
                </c:pt>
                <c:pt idx="131">
                  <c:v>113.88151737661384</c:v>
                </c:pt>
                <c:pt idx="132">
                  <c:v>113.73653766490345</c:v>
                </c:pt>
                <c:pt idx="133">
                  <c:v>113.5825690852254</c:v>
                </c:pt>
                <c:pt idx="134">
                  <c:v>113.4195750300626</c:v>
                </c:pt>
                <c:pt idx="135">
                  <c:v>113.24751652906124</c:v>
                </c:pt>
                <c:pt idx="136">
                  <c:v>113.06635220082056</c:v>
                </c:pt>
                <c:pt idx="137">
                  <c:v>112.87603820120549</c:v>
                </c:pt>
                <c:pt idx="138">
                  <c:v>112.67652816802619</c:v>
                </c:pt>
                <c:pt idx="139">
                  <c:v>112.46777316191515</c:v>
                </c:pt>
                <c:pt idx="140">
                  <c:v>112.24972160321825</c:v>
                </c:pt>
                <c:pt idx="141">
                  <c:v>112.02231920470135</c:v>
                </c:pt>
                <c:pt idx="142">
                  <c:v>111.78550889985696</c:v>
                </c:pt>
                <c:pt idx="143">
                  <c:v>111.53923076657827</c:v>
                </c:pt>
                <c:pt idx="144">
                  <c:v>111.28342194594845</c:v>
                </c:pt>
                <c:pt idx="145">
                  <c:v>111.01801655587259</c:v>
                </c:pt>
                <c:pt idx="146">
                  <c:v>110.74294559925703</c:v>
                </c:pt>
                <c:pt idx="147">
                  <c:v>110.4581368664165</c:v>
                </c:pt>
                <c:pt idx="148">
                  <c:v>110.16351483136329</c:v>
                </c:pt>
                <c:pt idx="149">
                  <c:v>109.85900054160332</c:v>
                </c:pt>
                <c:pt idx="150">
                  <c:v>109.54451150103323</c:v>
                </c:pt>
                <c:pt idx="151">
                  <c:v>109.21996154549771</c:v>
                </c:pt>
                <c:pt idx="152">
                  <c:v>108.88526071052959</c:v>
                </c:pt>
                <c:pt idx="153">
                  <c:v>108.54031509075327</c:v>
                </c:pt>
                <c:pt idx="154">
                  <c:v>108.18502669038817</c:v>
                </c:pt>
                <c:pt idx="155">
                  <c:v>107.81929326423912</c:v>
                </c:pt>
                <c:pt idx="156">
                  <c:v>107.44300814850634</c:v>
                </c:pt>
                <c:pt idx="157">
                  <c:v>107.05606008068857</c:v>
                </c:pt>
                <c:pt idx="158">
                  <c:v>106.65833300778706</c:v>
                </c:pt>
                <c:pt idx="159">
                  <c:v>106.24970588194586</c:v>
                </c:pt>
                <c:pt idx="160">
                  <c:v>105.83005244258362</c:v>
                </c:pt>
                <c:pt idx="161">
                  <c:v>105.39924098398431</c:v>
                </c:pt>
                <c:pt idx="162">
                  <c:v>104.95713410721541</c:v>
                </c:pt>
                <c:pt idx="163">
                  <c:v>104.50358845513392</c:v>
                </c:pt>
                <c:pt idx="164">
                  <c:v>104.03845442911962</c:v>
                </c:pt>
                <c:pt idx="165">
                  <c:v>103.56157588603989</c:v>
                </c:pt>
                <c:pt idx="166">
                  <c:v>103.07278981380101</c:v>
                </c:pt>
                <c:pt idx="167">
                  <c:v>102.57192598367256</c:v>
                </c:pt>
                <c:pt idx="168">
                  <c:v>102.05880657738459</c:v>
                </c:pt>
                <c:pt idx="169">
                  <c:v>101.53324578678651</c:v>
                </c:pt>
                <c:pt idx="170">
                  <c:v>100.99504938362078</c:v>
                </c:pt>
                <c:pt idx="171">
                  <c:v>100.44401425669923</c:v>
                </c:pt>
                <c:pt idx="172">
                  <c:v>99.879927913470183</c:v>
                </c:pt>
                <c:pt idx="173">
                  <c:v>99.302567942626737</c:v>
                </c:pt>
                <c:pt idx="174">
                  <c:v>98.711701434024533</c:v>
                </c:pt>
                <c:pt idx="175">
                  <c:v>98.107084351742913</c:v>
                </c:pt>
                <c:pt idx="176">
                  <c:v>97.48846085563153</c:v>
                </c:pt>
                <c:pt idx="177">
                  <c:v>96.855562566122131</c:v>
                </c:pt>
                <c:pt idx="178">
                  <c:v>96.208107766445551</c:v>
                </c:pt>
                <c:pt idx="179">
                  <c:v>95.545800535659339</c:v>
                </c:pt>
                <c:pt idx="180">
                  <c:v>94.868329805051374</c:v>
                </c:pt>
                <c:pt idx="181">
                  <c:v>94.175368329515976</c:v>
                </c:pt>
                <c:pt idx="182">
                  <c:v>93.466571564383386</c:v>
                </c:pt>
                <c:pt idx="183">
                  <c:v>92.741576436892643</c:v>
                </c:pt>
                <c:pt idx="184">
                  <c:v>92</c:v>
                </c:pt>
                <c:pt idx="185">
                  <c:v>91.241437954473298</c:v>
                </c:pt>
                <c:pt idx="186">
                  <c:v>90.46546302318913</c:v>
                </c:pt>
                <c:pt idx="187">
                  <c:v>89.671623159168917</c:v>
                </c:pt>
                <c:pt idx="188">
                  <c:v>88.859439566092249</c:v>
                </c:pt>
                <c:pt idx="189">
                  <c:v>88.028404506727256</c:v>
                </c:pt>
                <c:pt idx="190">
                  <c:v>87.177978870813476</c:v>
                </c:pt>
                <c:pt idx="191">
                  <c:v>86.307589469292907</c:v>
                </c:pt>
                <c:pt idx="192">
                  <c:v>85.41662601625049</c:v>
                </c:pt>
                <c:pt idx="193">
                  <c:v>84.504437753291981</c:v>
                </c:pt>
                <c:pt idx="194">
                  <c:v>83.570329663104715</c:v>
                </c:pt>
                <c:pt idx="195">
                  <c:v>82.613558209291526</c:v>
                </c:pt>
                <c:pt idx="196">
                  <c:v>81.6333265278342</c:v>
                </c:pt>
                <c:pt idx="197">
                  <c:v>80.628778981204974</c:v>
                </c:pt>
                <c:pt idx="198">
                  <c:v>79.598994968529595</c:v>
                </c:pt>
                <c:pt idx="199">
                  <c:v>78.54298186343577</c:v>
                </c:pt>
                <c:pt idx="200">
                  <c:v>77.459666924148337</c:v>
                </c:pt>
                <c:pt idx="201">
                  <c:v>76.347887986505555</c:v>
                </c:pt>
                <c:pt idx="202">
                  <c:v>75.206382707852669</c:v>
                </c:pt>
                <c:pt idx="203">
                  <c:v>74.033776075518389</c:v>
                </c:pt>
                <c:pt idx="204">
                  <c:v>72.828565824132497</c:v>
                </c:pt>
                <c:pt idx="205">
                  <c:v>71.589105316381762</c:v>
                </c:pt>
                <c:pt idx="206">
                  <c:v>70.313583324987789</c:v>
                </c:pt>
                <c:pt idx="207">
                  <c:v>69</c:v>
                </c:pt>
                <c:pt idx="208">
                  <c:v>67.646138101151053</c:v>
                </c:pt>
                <c:pt idx="209">
                  <c:v>66.249528300207544</c:v>
                </c:pt>
                <c:pt idx="210">
                  <c:v>64.807406984078597</c:v>
                </c:pt>
                <c:pt idx="211">
                  <c:v>63.316664473106918</c:v>
                </c:pt>
                <c:pt idx="212">
                  <c:v>61.773780845922005</c:v>
                </c:pt>
                <c:pt idx="213">
                  <c:v>60.174745533321534</c:v>
                </c:pt>
                <c:pt idx="214">
                  <c:v>58.514955353311173</c:v>
                </c:pt>
                <c:pt idx="215">
                  <c:v>56.789083458002736</c:v>
                </c:pt>
                <c:pt idx="216">
                  <c:v>54.990908339470082</c:v>
                </c:pt>
                <c:pt idx="217">
                  <c:v>53.113086899558006</c:v>
                </c:pt>
                <c:pt idx="218">
                  <c:v>51.146847410177685</c:v>
                </c:pt>
                <c:pt idx="219">
                  <c:v>49.081564767232109</c:v>
                </c:pt>
                <c:pt idx="220">
                  <c:v>46.904157598234299</c:v>
                </c:pt>
                <c:pt idx="221">
                  <c:v>44.598206241955516</c:v>
                </c:pt>
                <c:pt idx="222">
                  <c:v>42.142615011410953</c:v>
                </c:pt>
                <c:pt idx="223">
                  <c:v>39.509492530276823</c:v>
                </c:pt>
                <c:pt idx="224">
                  <c:v>36.660605559646719</c:v>
                </c:pt>
                <c:pt idx="225">
                  <c:v>33.541019662496844</c:v>
                </c:pt>
                <c:pt idx="226">
                  <c:v>30.066592756745816</c:v>
                </c:pt>
                <c:pt idx="227">
                  <c:v>26.095976701399778</c:v>
                </c:pt>
                <c:pt idx="228">
                  <c:v>21.354156504062622</c:v>
                </c:pt>
                <c:pt idx="229">
                  <c:v>15.132745950421556</c:v>
                </c:pt>
                <c:pt idx="23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polkole dolne</c:v>
          </c:tx>
          <c:spPr>
            <a:ln w="28575">
              <a:solidFill>
                <a:srgbClr val="92D050"/>
              </a:solidFill>
            </a:ln>
          </c:spPr>
          <c:marker>
            <c:symbol val="circle"/>
            <c:size val="2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Pt>
            <c:idx val="155"/>
            <c:bubble3D val="0"/>
          </c:dPt>
          <c:xVal>
            <c:numRef>
              <c:f>ramka!$A$3:$A$263</c:f>
              <c:numCache>
                <c:formatCode>General</c:formatCode>
                <c:ptCount val="261"/>
                <c:pt idx="0">
                  <c:v>-115</c:v>
                </c:pt>
                <c:pt idx="1">
                  <c:v>-114</c:v>
                </c:pt>
                <c:pt idx="2">
                  <c:v>-113</c:v>
                </c:pt>
                <c:pt idx="3">
                  <c:v>-112</c:v>
                </c:pt>
                <c:pt idx="4">
                  <c:v>-111</c:v>
                </c:pt>
                <c:pt idx="5">
                  <c:v>-110</c:v>
                </c:pt>
                <c:pt idx="6">
                  <c:v>-109</c:v>
                </c:pt>
                <c:pt idx="7">
                  <c:v>-108</c:v>
                </c:pt>
                <c:pt idx="8">
                  <c:v>-107</c:v>
                </c:pt>
                <c:pt idx="9">
                  <c:v>-106</c:v>
                </c:pt>
                <c:pt idx="10">
                  <c:v>-105</c:v>
                </c:pt>
                <c:pt idx="11">
                  <c:v>-104</c:v>
                </c:pt>
                <c:pt idx="12">
                  <c:v>-103</c:v>
                </c:pt>
                <c:pt idx="13">
                  <c:v>-102</c:v>
                </c:pt>
                <c:pt idx="14">
                  <c:v>-101</c:v>
                </c:pt>
                <c:pt idx="15">
                  <c:v>-100</c:v>
                </c:pt>
                <c:pt idx="16">
                  <c:v>-99</c:v>
                </c:pt>
                <c:pt idx="17">
                  <c:v>-98</c:v>
                </c:pt>
                <c:pt idx="18">
                  <c:v>-97</c:v>
                </c:pt>
                <c:pt idx="19">
                  <c:v>-96</c:v>
                </c:pt>
                <c:pt idx="20">
                  <c:v>-95</c:v>
                </c:pt>
                <c:pt idx="21">
                  <c:v>-94</c:v>
                </c:pt>
                <c:pt idx="22">
                  <c:v>-93</c:v>
                </c:pt>
                <c:pt idx="23">
                  <c:v>-92</c:v>
                </c:pt>
                <c:pt idx="24">
                  <c:v>-91</c:v>
                </c:pt>
                <c:pt idx="25">
                  <c:v>-90</c:v>
                </c:pt>
                <c:pt idx="26">
                  <c:v>-89</c:v>
                </c:pt>
                <c:pt idx="27">
                  <c:v>-88</c:v>
                </c:pt>
                <c:pt idx="28">
                  <c:v>-87</c:v>
                </c:pt>
                <c:pt idx="29">
                  <c:v>-86</c:v>
                </c:pt>
                <c:pt idx="30">
                  <c:v>-85</c:v>
                </c:pt>
                <c:pt idx="31">
                  <c:v>-84</c:v>
                </c:pt>
                <c:pt idx="32">
                  <c:v>-83</c:v>
                </c:pt>
                <c:pt idx="33">
                  <c:v>-82</c:v>
                </c:pt>
                <c:pt idx="34">
                  <c:v>-81</c:v>
                </c:pt>
                <c:pt idx="35">
                  <c:v>-80</c:v>
                </c:pt>
                <c:pt idx="36">
                  <c:v>-79</c:v>
                </c:pt>
                <c:pt idx="37">
                  <c:v>-78</c:v>
                </c:pt>
                <c:pt idx="38">
                  <c:v>-77</c:v>
                </c:pt>
                <c:pt idx="39">
                  <c:v>-76</c:v>
                </c:pt>
                <c:pt idx="40">
                  <c:v>-75</c:v>
                </c:pt>
                <c:pt idx="41">
                  <c:v>-74</c:v>
                </c:pt>
                <c:pt idx="42">
                  <c:v>-73</c:v>
                </c:pt>
                <c:pt idx="43">
                  <c:v>-72</c:v>
                </c:pt>
                <c:pt idx="44">
                  <c:v>-71</c:v>
                </c:pt>
                <c:pt idx="45">
                  <c:v>-70</c:v>
                </c:pt>
                <c:pt idx="46">
                  <c:v>-69</c:v>
                </c:pt>
                <c:pt idx="47">
                  <c:v>-68</c:v>
                </c:pt>
                <c:pt idx="48">
                  <c:v>-67</c:v>
                </c:pt>
                <c:pt idx="49">
                  <c:v>-66</c:v>
                </c:pt>
                <c:pt idx="50">
                  <c:v>-65</c:v>
                </c:pt>
                <c:pt idx="51">
                  <c:v>-64</c:v>
                </c:pt>
                <c:pt idx="52">
                  <c:v>-63</c:v>
                </c:pt>
                <c:pt idx="53">
                  <c:v>-62</c:v>
                </c:pt>
                <c:pt idx="54">
                  <c:v>-61</c:v>
                </c:pt>
                <c:pt idx="55">
                  <c:v>-60</c:v>
                </c:pt>
                <c:pt idx="56">
                  <c:v>-59</c:v>
                </c:pt>
                <c:pt idx="57">
                  <c:v>-58</c:v>
                </c:pt>
                <c:pt idx="58">
                  <c:v>-57</c:v>
                </c:pt>
                <c:pt idx="59">
                  <c:v>-56</c:v>
                </c:pt>
                <c:pt idx="60">
                  <c:v>-55</c:v>
                </c:pt>
                <c:pt idx="61">
                  <c:v>-54</c:v>
                </c:pt>
                <c:pt idx="62">
                  <c:v>-53</c:v>
                </c:pt>
                <c:pt idx="63">
                  <c:v>-52</c:v>
                </c:pt>
                <c:pt idx="64">
                  <c:v>-51</c:v>
                </c:pt>
                <c:pt idx="65">
                  <c:v>-50</c:v>
                </c:pt>
                <c:pt idx="66">
                  <c:v>-49</c:v>
                </c:pt>
                <c:pt idx="67">
                  <c:v>-48</c:v>
                </c:pt>
                <c:pt idx="68">
                  <c:v>-47</c:v>
                </c:pt>
                <c:pt idx="69">
                  <c:v>-46</c:v>
                </c:pt>
                <c:pt idx="70">
                  <c:v>-45</c:v>
                </c:pt>
                <c:pt idx="71">
                  <c:v>-44</c:v>
                </c:pt>
                <c:pt idx="72">
                  <c:v>-43</c:v>
                </c:pt>
                <c:pt idx="73">
                  <c:v>-42</c:v>
                </c:pt>
                <c:pt idx="74">
                  <c:v>-41</c:v>
                </c:pt>
                <c:pt idx="75">
                  <c:v>-40</c:v>
                </c:pt>
                <c:pt idx="76">
                  <c:v>-39</c:v>
                </c:pt>
                <c:pt idx="77">
                  <c:v>-38</c:v>
                </c:pt>
                <c:pt idx="78">
                  <c:v>-37</c:v>
                </c:pt>
                <c:pt idx="79">
                  <c:v>-36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-30</c:v>
                </c:pt>
                <c:pt idx="86">
                  <c:v>-29</c:v>
                </c:pt>
                <c:pt idx="87">
                  <c:v>-28</c:v>
                </c:pt>
                <c:pt idx="88">
                  <c:v>-27</c:v>
                </c:pt>
                <c:pt idx="89">
                  <c:v>-26</c:v>
                </c:pt>
                <c:pt idx="90">
                  <c:v>-25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-19</c:v>
                </c:pt>
                <c:pt idx="97">
                  <c:v>-18</c:v>
                </c:pt>
                <c:pt idx="98">
                  <c:v>-17</c:v>
                </c:pt>
                <c:pt idx="99">
                  <c:v>-16</c:v>
                </c:pt>
                <c:pt idx="100">
                  <c:v>-15</c:v>
                </c:pt>
                <c:pt idx="101">
                  <c:v>-14</c:v>
                </c:pt>
                <c:pt idx="102">
                  <c:v>-13</c:v>
                </c:pt>
                <c:pt idx="103">
                  <c:v>-12</c:v>
                </c:pt>
                <c:pt idx="104">
                  <c:v>-11</c:v>
                </c:pt>
                <c:pt idx="105">
                  <c:v>-10</c:v>
                </c:pt>
                <c:pt idx="106">
                  <c:v>-9</c:v>
                </c:pt>
                <c:pt idx="107">
                  <c:v>-8</c:v>
                </c:pt>
                <c:pt idx="108">
                  <c:v>-7</c:v>
                </c:pt>
                <c:pt idx="109">
                  <c:v>-6</c:v>
                </c:pt>
                <c:pt idx="110">
                  <c:v>-5</c:v>
                </c:pt>
                <c:pt idx="111">
                  <c:v>-4</c:v>
                </c:pt>
                <c:pt idx="112">
                  <c:v>-3</c:v>
                </c:pt>
                <c:pt idx="113">
                  <c:v>-2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13</c:v>
                </c:pt>
                <c:pt idx="129">
                  <c:v>14</c:v>
                </c:pt>
                <c:pt idx="130">
                  <c:v>15</c:v>
                </c:pt>
                <c:pt idx="131">
                  <c:v>16</c:v>
                </c:pt>
                <c:pt idx="132">
                  <c:v>17</c:v>
                </c:pt>
                <c:pt idx="133">
                  <c:v>18</c:v>
                </c:pt>
                <c:pt idx="134">
                  <c:v>19</c:v>
                </c:pt>
                <c:pt idx="135">
                  <c:v>20</c:v>
                </c:pt>
                <c:pt idx="136">
                  <c:v>21</c:v>
                </c:pt>
                <c:pt idx="137">
                  <c:v>22</c:v>
                </c:pt>
                <c:pt idx="138">
                  <c:v>23</c:v>
                </c:pt>
                <c:pt idx="139">
                  <c:v>24</c:v>
                </c:pt>
                <c:pt idx="140">
                  <c:v>25</c:v>
                </c:pt>
                <c:pt idx="141">
                  <c:v>26</c:v>
                </c:pt>
                <c:pt idx="142">
                  <c:v>27</c:v>
                </c:pt>
                <c:pt idx="143">
                  <c:v>28</c:v>
                </c:pt>
                <c:pt idx="144">
                  <c:v>29</c:v>
                </c:pt>
                <c:pt idx="145">
                  <c:v>30</c:v>
                </c:pt>
                <c:pt idx="146">
                  <c:v>31</c:v>
                </c:pt>
                <c:pt idx="147">
                  <c:v>32</c:v>
                </c:pt>
                <c:pt idx="148">
                  <c:v>33</c:v>
                </c:pt>
                <c:pt idx="149">
                  <c:v>34</c:v>
                </c:pt>
                <c:pt idx="150">
                  <c:v>35</c:v>
                </c:pt>
                <c:pt idx="151">
                  <c:v>36</c:v>
                </c:pt>
                <c:pt idx="152">
                  <c:v>37</c:v>
                </c:pt>
                <c:pt idx="153">
                  <c:v>38</c:v>
                </c:pt>
                <c:pt idx="154">
                  <c:v>39</c:v>
                </c:pt>
                <c:pt idx="155">
                  <c:v>40</c:v>
                </c:pt>
                <c:pt idx="156">
                  <c:v>41</c:v>
                </c:pt>
                <c:pt idx="157">
                  <c:v>42</c:v>
                </c:pt>
                <c:pt idx="158">
                  <c:v>43</c:v>
                </c:pt>
                <c:pt idx="159">
                  <c:v>44</c:v>
                </c:pt>
                <c:pt idx="160">
                  <c:v>45</c:v>
                </c:pt>
                <c:pt idx="161">
                  <c:v>46</c:v>
                </c:pt>
                <c:pt idx="162">
                  <c:v>47</c:v>
                </c:pt>
                <c:pt idx="163">
                  <c:v>48</c:v>
                </c:pt>
                <c:pt idx="164">
                  <c:v>49</c:v>
                </c:pt>
                <c:pt idx="165">
                  <c:v>50</c:v>
                </c:pt>
                <c:pt idx="166">
                  <c:v>51</c:v>
                </c:pt>
                <c:pt idx="167">
                  <c:v>52</c:v>
                </c:pt>
                <c:pt idx="168">
                  <c:v>53</c:v>
                </c:pt>
                <c:pt idx="169">
                  <c:v>54</c:v>
                </c:pt>
                <c:pt idx="170">
                  <c:v>55</c:v>
                </c:pt>
                <c:pt idx="171">
                  <c:v>56</c:v>
                </c:pt>
                <c:pt idx="172">
                  <c:v>57</c:v>
                </c:pt>
                <c:pt idx="173">
                  <c:v>58</c:v>
                </c:pt>
                <c:pt idx="174">
                  <c:v>59</c:v>
                </c:pt>
                <c:pt idx="175">
                  <c:v>60</c:v>
                </c:pt>
                <c:pt idx="176">
                  <c:v>61</c:v>
                </c:pt>
                <c:pt idx="177">
                  <c:v>62</c:v>
                </c:pt>
                <c:pt idx="178">
                  <c:v>63</c:v>
                </c:pt>
                <c:pt idx="179">
                  <c:v>64</c:v>
                </c:pt>
                <c:pt idx="180">
                  <c:v>65</c:v>
                </c:pt>
                <c:pt idx="181">
                  <c:v>66</c:v>
                </c:pt>
                <c:pt idx="182">
                  <c:v>67</c:v>
                </c:pt>
                <c:pt idx="183">
                  <c:v>68</c:v>
                </c:pt>
                <c:pt idx="184">
                  <c:v>69</c:v>
                </c:pt>
                <c:pt idx="185">
                  <c:v>70</c:v>
                </c:pt>
                <c:pt idx="186">
                  <c:v>71</c:v>
                </c:pt>
                <c:pt idx="187">
                  <c:v>72</c:v>
                </c:pt>
                <c:pt idx="188">
                  <c:v>73</c:v>
                </c:pt>
                <c:pt idx="189">
                  <c:v>74</c:v>
                </c:pt>
                <c:pt idx="190">
                  <c:v>75</c:v>
                </c:pt>
                <c:pt idx="191">
                  <c:v>76</c:v>
                </c:pt>
                <c:pt idx="192">
                  <c:v>77</c:v>
                </c:pt>
                <c:pt idx="193">
                  <c:v>78</c:v>
                </c:pt>
                <c:pt idx="194">
                  <c:v>79</c:v>
                </c:pt>
                <c:pt idx="195">
                  <c:v>80</c:v>
                </c:pt>
                <c:pt idx="196">
                  <c:v>81</c:v>
                </c:pt>
                <c:pt idx="197">
                  <c:v>82</c:v>
                </c:pt>
                <c:pt idx="198">
                  <c:v>83</c:v>
                </c:pt>
                <c:pt idx="199">
                  <c:v>84</c:v>
                </c:pt>
                <c:pt idx="200">
                  <c:v>85</c:v>
                </c:pt>
                <c:pt idx="201">
                  <c:v>86</c:v>
                </c:pt>
                <c:pt idx="202">
                  <c:v>87</c:v>
                </c:pt>
                <c:pt idx="203">
                  <c:v>88</c:v>
                </c:pt>
                <c:pt idx="204">
                  <c:v>89</c:v>
                </c:pt>
                <c:pt idx="205">
                  <c:v>90</c:v>
                </c:pt>
                <c:pt idx="206">
                  <c:v>91</c:v>
                </c:pt>
                <c:pt idx="207">
                  <c:v>92</c:v>
                </c:pt>
                <c:pt idx="208">
                  <c:v>93</c:v>
                </c:pt>
                <c:pt idx="209">
                  <c:v>94</c:v>
                </c:pt>
                <c:pt idx="210">
                  <c:v>95</c:v>
                </c:pt>
                <c:pt idx="211">
                  <c:v>96</c:v>
                </c:pt>
                <c:pt idx="212">
                  <c:v>97</c:v>
                </c:pt>
                <c:pt idx="213">
                  <c:v>98</c:v>
                </c:pt>
                <c:pt idx="214">
                  <c:v>99</c:v>
                </c:pt>
                <c:pt idx="215">
                  <c:v>100</c:v>
                </c:pt>
                <c:pt idx="216">
                  <c:v>101</c:v>
                </c:pt>
                <c:pt idx="217">
                  <c:v>102</c:v>
                </c:pt>
                <c:pt idx="218">
                  <c:v>103</c:v>
                </c:pt>
                <c:pt idx="219">
                  <c:v>104</c:v>
                </c:pt>
                <c:pt idx="220">
                  <c:v>105</c:v>
                </c:pt>
                <c:pt idx="221">
                  <c:v>106</c:v>
                </c:pt>
                <c:pt idx="222">
                  <c:v>107</c:v>
                </c:pt>
                <c:pt idx="223">
                  <c:v>108</c:v>
                </c:pt>
                <c:pt idx="224">
                  <c:v>109</c:v>
                </c:pt>
                <c:pt idx="225">
                  <c:v>110</c:v>
                </c:pt>
                <c:pt idx="226">
                  <c:v>111</c:v>
                </c:pt>
                <c:pt idx="227">
                  <c:v>112</c:v>
                </c:pt>
                <c:pt idx="228">
                  <c:v>113</c:v>
                </c:pt>
                <c:pt idx="229">
                  <c:v>114</c:v>
                </c:pt>
                <c:pt idx="230">
                  <c:v>115</c:v>
                </c:pt>
              </c:numCache>
            </c:numRef>
          </c:xVal>
          <c:yVal>
            <c:numRef>
              <c:f>ramka!$C$3:$C$263</c:f>
              <c:numCache>
                <c:formatCode>General</c:formatCode>
                <c:ptCount val="261"/>
                <c:pt idx="0">
                  <c:v>0</c:v>
                </c:pt>
                <c:pt idx="1">
                  <c:v>-15.132745950421556</c:v>
                </c:pt>
                <c:pt idx="2">
                  <c:v>-21.354156504062622</c:v>
                </c:pt>
                <c:pt idx="3">
                  <c:v>-26.095976701399778</c:v>
                </c:pt>
                <c:pt idx="4">
                  <c:v>-30.066592756745816</c:v>
                </c:pt>
                <c:pt idx="5">
                  <c:v>-33.541019662496844</c:v>
                </c:pt>
                <c:pt idx="6">
                  <c:v>-36.660605559646719</c:v>
                </c:pt>
                <c:pt idx="7">
                  <c:v>-39.509492530276823</c:v>
                </c:pt>
                <c:pt idx="8">
                  <c:v>-42.142615011410953</c:v>
                </c:pt>
                <c:pt idx="9">
                  <c:v>-44.598206241955516</c:v>
                </c:pt>
                <c:pt idx="10">
                  <c:v>-46.904157598234299</c:v>
                </c:pt>
                <c:pt idx="11">
                  <c:v>-49.081564767232109</c:v>
                </c:pt>
                <c:pt idx="12">
                  <c:v>-51.146847410177685</c:v>
                </c:pt>
                <c:pt idx="13">
                  <c:v>-53.113086899558006</c:v>
                </c:pt>
                <c:pt idx="14">
                  <c:v>-54.990908339470082</c:v>
                </c:pt>
                <c:pt idx="15">
                  <c:v>-56.789083458002736</c:v>
                </c:pt>
                <c:pt idx="16">
                  <c:v>-58.514955353311173</c:v>
                </c:pt>
                <c:pt idx="17">
                  <c:v>-60.174745533321534</c:v>
                </c:pt>
                <c:pt idx="18">
                  <c:v>-61.773780845922005</c:v>
                </c:pt>
                <c:pt idx="19">
                  <c:v>-63.316664473106918</c:v>
                </c:pt>
                <c:pt idx="20">
                  <c:v>-64.807406984078597</c:v>
                </c:pt>
                <c:pt idx="21">
                  <c:v>-66.249528300207544</c:v>
                </c:pt>
                <c:pt idx="22">
                  <c:v>-67.646138101151053</c:v>
                </c:pt>
                <c:pt idx="23">
                  <c:v>-69</c:v>
                </c:pt>
                <c:pt idx="24">
                  <c:v>-70.313583324987789</c:v>
                </c:pt>
                <c:pt idx="25">
                  <c:v>-71.589105316381762</c:v>
                </c:pt>
                <c:pt idx="26">
                  <c:v>-72.828565824132497</c:v>
                </c:pt>
                <c:pt idx="27">
                  <c:v>-74.033776075518389</c:v>
                </c:pt>
                <c:pt idx="28">
                  <c:v>-75.206382707852669</c:v>
                </c:pt>
                <c:pt idx="29">
                  <c:v>-76.347887986505555</c:v>
                </c:pt>
                <c:pt idx="30">
                  <c:v>-77.459666924148337</c:v>
                </c:pt>
                <c:pt idx="31">
                  <c:v>-78.54298186343577</c:v>
                </c:pt>
                <c:pt idx="32">
                  <c:v>-79.598994968529595</c:v>
                </c:pt>
                <c:pt idx="33">
                  <c:v>-80.628778981204974</c:v>
                </c:pt>
                <c:pt idx="34">
                  <c:v>-81.6333265278342</c:v>
                </c:pt>
                <c:pt idx="35">
                  <c:v>-82.613558209291526</c:v>
                </c:pt>
                <c:pt idx="36">
                  <c:v>-83.570329663104715</c:v>
                </c:pt>
                <c:pt idx="37">
                  <c:v>-84.504437753291981</c:v>
                </c:pt>
                <c:pt idx="38">
                  <c:v>-85.41662601625049</c:v>
                </c:pt>
                <c:pt idx="39">
                  <c:v>-86.307589469292907</c:v>
                </c:pt>
                <c:pt idx="40">
                  <c:v>-87.177978870813476</c:v>
                </c:pt>
                <c:pt idx="41">
                  <c:v>-88.028404506727256</c:v>
                </c:pt>
                <c:pt idx="42">
                  <c:v>-88.859439566092249</c:v>
                </c:pt>
                <c:pt idx="43">
                  <c:v>-89.671623159168917</c:v>
                </c:pt>
                <c:pt idx="44">
                  <c:v>-90.46546302318913</c:v>
                </c:pt>
                <c:pt idx="45">
                  <c:v>-91.241437954473298</c:v>
                </c:pt>
                <c:pt idx="46">
                  <c:v>-92</c:v>
                </c:pt>
                <c:pt idx="47">
                  <c:v>-92.741576436892643</c:v>
                </c:pt>
                <c:pt idx="48">
                  <c:v>-93.466571564383386</c:v>
                </c:pt>
                <c:pt idx="49">
                  <c:v>-94.175368329515976</c:v>
                </c:pt>
                <c:pt idx="50">
                  <c:v>-94.868329805051374</c:v>
                </c:pt>
                <c:pt idx="51">
                  <c:v>-95.545800535659339</c:v>
                </c:pt>
                <c:pt idx="52">
                  <c:v>-96.208107766445551</c:v>
                </c:pt>
                <c:pt idx="53">
                  <c:v>-96.855562566122131</c:v>
                </c:pt>
                <c:pt idx="54">
                  <c:v>-97.48846085563153</c:v>
                </c:pt>
                <c:pt idx="55">
                  <c:v>-98.107084351742913</c:v>
                </c:pt>
                <c:pt idx="56">
                  <c:v>-98.711701434024533</c:v>
                </c:pt>
                <c:pt idx="57">
                  <c:v>-99.302567942626737</c:v>
                </c:pt>
                <c:pt idx="58">
                  <c:v>-99.879927913470183</c:v>
                </c:pt>
                <c:pt idx="59">
                  <c:v>-100.44401425669923</c:v>
                </c:pt>
                <c:pt idx="60">
                  <c:v>-100.99504938362078</c:v>
                </c:pt>
                <c:pt idx="61">
                  <c:v>-101.53324578678651</c:v>
                </c:pt>
                <c:pt idx="62">
                  <c:v>-102.05880657738459</c:v>
                </c:pt>
                <c:pt idx="63">
                  <c:v>-102.57192598367256</c:v>
                </c:pt>
                <c:pt idx="64">
                  <c:v>-103.07278981380101</c:v>
                </c:pt>
                <c:pt idx="65">
                  <c:v>-103.56157588603989</c:v>
                </c:pt>
                <c:pt idx="66">
                  <c:v>-104.03845442911962</c:v>
                </c:pt>
                <c:pt idx="67">
                  <c:v>-104.50358845513392</c:v>
                </c:pt>
                <c:pt idx="68">
                  <c:v>-104.95713410721541</c:v>
                </c:pt>
                <c:pt idx="69">
                  <c:v>-105.39924098398431</c:v>
                </c:pt>
                <c:pt idx="70">
                  <c:v>-105.83005244258362</c:v>
                </c:pt>
                <c:pt idx="71">
                  <c:v>-106.24970588194586</c:v>
                </c:pt>
                <c:pt idx="72">
                  <c:v>-106.65833300778706</c:v>
                </c:pt>
                <c:pt idx="73">
                  <c:v>-107.05606008068857</c:v>
                </c:pt>
                <c:pt idx="74">
                  <c:v>-107.44300814850634</c:v>
                </c:pt>
                <c:pt idx="75">
                  <c:v>-107.81929326423912</c:v>
                </c:pt>
                <c:pt idx="76">
                  <c:v>-108.18502669038817</c:v>
                </c:pt>
                <c:pt idx="77">
                  <c:v>-108.54031509075327</c:v>
                </c:pt>
                <c:pt idx="78">
                  <c:v>-108.88526071052959</c:v>
                </c:pt>
                <c:pt idx="79">
                  <c:v>-109.21996154549771</c:v>
                </c:pt>
                <c:pt idx="80">
                  <c:v>-109.54451150103323</c:v>
                </c:pt>
                <c:pt idx="81">
                  <c:v>-109.85900054160332</c:v>
                </c:pt>
                <c:pt idx="82">
                  <c:v>-110.16351483136329</c:v>
                </c:pt>
                <c:pt idx="83">
                  <c:v>-110.4581368664165</c:v>
                </c:pt>
                <c:pt idx="84">
                  <c:v>-110.74294559925703</c:v>
                </c:pt>
                <c:pt idx="85">
                  <c:v>-111.01801655587259</c:v>
                </c:pt>
                <c:pt idx="86">
                  <c:v>-111.28342194594845</c:v>
                </c:pt>
                <c:pt idx="87">
                  <c:v>-111.53923076657827</c:v>
                </c:pt>
                <c:pt idx="88">
                  <c:v>-111.78550889985696</c:v>
                </c:pt>
                <c:pt idx="89">
                  <c:v>-112.02231920470135</c:v>
                </c:pt>
                <c:pt idx="90">
                  <c:v>-112.24972160321825</c:v>
                </c:pt>
                <c:pt idx="91">
                  <c:v>-112.46777316191515</c:v>
                </c:pt>
                <c:pt idx="92">
                  <c:v>-112.67652816802619</c:v>
                </c:pt>
                <c:pt idx="93">
                  <c:v>-112.87603820120549</c:v>
                </c:pt>
                <c:pt idx="94">
                  <c:v>-113.06635220082056</c:v>
                </c:pt>
                <c:pt idx="95">
                  <c:v>-113.24751652906124</c:v>
                </c:pt>
                <c:pt idx="96">
                  <c:v>-113.4195750300626</c:v>
                </c:pt>
                <c:pt idx="97">
                  <c:v>-113.5825690852254</c:v>
                </c:pt>
                <c:pt idx="98">
                  <c:v>-113.73653766490345</c:v>
                </c:pt>
                <c:pt idx="99">
                  <c:v>-113.88151737661384</c:v>
                </c:pt>
                <c:pt idx="100">
                  <c:v>-114.0175425099138</c:v>
                </c:pt>
                <c:pt idx="101">
                  <c:v>-114.14464507807627</c:v>
                </c:pt>
                <c:pt idx="102">
                  <c:v>-114.26285485668561</c:v>
                </c:pt>
                <c:pt idx="103">
                  <c:v>-114.37219941926448</c:v>
                </c:pt>
                <c:pt idx="104">
                  <c:v>-114.47270417003348</c:v>
                </c:pt>
                <c:pt idx="105">
                  <c:v>-114.564392373896</c:v>
                </c:pt>
                <c:pt idx="106">
                  <c:v>-114.64728518373211</c:v>
                </c:pt>
                <c:pt idx="107">
                  <c:v>-114.72140166507729</c:v>
                </c:pt>
                <c:pt idx="108">
                  <c:v>-114.78675881825394</c:v>
                </c:pt>
                <c:pt idx="109">
                  <c:v>-114.84337159801605</c:v>
                </c:pt>
                <c:pt idx="110">
                  <c:v>-114.89125293076057</c:v>
                </c:pt>
                <c:pt idx="111">
                  <c:v>-114.9304137293519</c:v>
                </c:pt>
                <c:pt idx="112">
                  <c:v>-114.96086290559931</c:v>
                </c:pt>
                <c:pt idx="113">
                  <c:v>-114.9826073804208</c:v>
                </c:pt>
                <c:pt idx="114">
                  <c:v>-114.9956520917204</c:v>
                </c:pt>
                <c:pt idx="115">
                  <c:v>-115</c:v>
                </c:pt>
                <c:pt idx="116">
                  <c:v>-114.9956520917204</c:v>
                </c:pt>
                <c:pt idx="117">
                  <c:v>-114.9826073804208</c:v>
                </c:pt>
                <c:pt idx="118">
                  <c:v>-114.96086290559931</c:v>
                </c:pt>
                <c:pt idx="119">
                  <c:v>-114.9304137293519</c:v>
                </c:pt>
                <c:pt idx="120">
                  <c:v>-114.89125293076057</c:v>
                </c:pt>
                <c:pt idx="121">
                  <c:v>-114.84337159801605</c:v>
                </c:pt>
                <c:pt idx="122">
                  <c:v>-114.78675881825394</c:v>
                </c:pt>
                <c:pt idx="123">
                  <c:v>-114.72140166507729</c:v>
                </c:pt>
                <c:pt idx="124">
                  <c:v>-114.64728518373211</c:v>
                </c:pt>
                <c:pt idx="125">
                  <c:v>-114.564392373896</c:v>
                </c:pt>
                <c:pt idx="126">
                  <c:v>-114.47270417003348</c:v>
                </c:pt>
                <c:pt idx="127">
                  <c:v>-114.37219941926448</c:v>
                </c:pt>
                <c:pt idx="128">
                  <c:v>-114.26285485668561</c:v>
                </c:pt>
                <c:pt idx="129">
                  <c:v>-114.14464507807627</c:v>
                </c:pt>
                <c:pt idx="130">
                  <c:v>-114.0175425099138</c:v>
                </c:pt>
                <c:pt idx="131">
                  <c:v>-113.88151737661384</c:v>
                </c:pt>
                <c:pt idx="132">
                  <c:v>-113.73653766490345</c:v>
                </c:pt>
                <c:pt idx="133">
                  <c:v>-113.5825690852254</c:v>
                </c:pt>
                <c:pt idx="134">
                  <c:v>-113.4195750300626</c:v>
                </c:pt>
                <c:pt idx="135">
                  <c:v>-113.24751652906124</c:v>
                </c:pt>
                <c:pt idx="136">
                  <c:v>-113.06635220082056</c:v>
                </c:pt>
                <c:pt idx="137">
                  <c:v>-112.87603820120549</c:v>
                </c:pt>
                <c:pt idx="138">
                  <c:v>-112.67652816802619</c:v>
                </c:pt>
                <c:pt idx="139">
                  <c:v>-112.46777316191515</c:v>
                </c:pt>
                <c:pt idx="140">
                  <c:v>-112.24972160321825</c:v>
                </c:pt>
                <c:pt idx="141">
                  <c:v>-112.02231920470135</c:v>
                </c:pt>
                <c:pt idx="142">
                  <c:v>-111.78550889985696</c:v>
                </c:pt>
                <c:pt idx="143">
                  <c:v>-111.53923076657827</c:v>
                </c:pt>
                <c:pt idx="144">
                  <c:v>-111.28342194594845</c:v>
                </c:pt>
                <c:pt idx="145">
                  <c:v>-111.01801655587259</c:v>
                </c:pt>
                <c:pt idx="146">
                  <c:v>-110.74294559925703</c:v>
                </c:pt>
                <c:pt idx="147">
                  <c:v>-110.4581368664165</c:v>
                </c:pt>
                <c:pt idx="148">
                  <c:v>-110.16351483136329</c:v>
                </c:pt>
                <c:pt idx="149">
                  <c:v>-109.85900054160332</c:v>
                </c:pt>
                <c:pt idx="150">
                  <c:v>-109.54451150103323</c:v>
                </c:pt>
                <c:pt idx="151">
                  <c:v>-109.21996154549771</c:v>
                </c:pt>
                <c:pt idx="152">
                  <c:v>-108.88526071052959</c:v>
                </c:pt>
                <c:pt idx="153">
                  <c:v>-108.54031509075327</c:v>
                </c:pt>
                <c:pt idx="154">
                  <c:v>-108.18502669038817</c:v>
                </c:pt>
                <c:pt idx="155">
                  <c:v>-107.81929326423912</c:v>
                </c:pt>
                <c:pt idx="156">
                  <c:v>-107.44300814850634</c:v>
                </c:pt>
                <c:pt idx="157">
                  <c:v>-107.05606008068857</c:v>
                </c:pt>
                <c:pt idx="158">
                  <c:v>-106.65833300778706</c:v>
                </c:pt>
                <c:pt idx="159">
                  <c:v>-106.24970588194586</c:v>
                </c:pt>
                <c:pt idx="160">
                  <c:v>-105.83005244258362</c:v>
                </c:pt>
                <c:pt idx="161">
                  <c:v>-105.39924098398431</c:v>
                </c:pt>
                <c:pt idx="162">
                  <c:v>-104.95713410721541</c:v>
                </c:pt>
                <c:pt idx="163">
                  <c:v>-104.50358845513392</c:v>
                </c:pt>
                <c:pt idx="164">
                  <c:v>-104.03845442911962</c:v>
                </c:pt>
                <c:pt idx="165">
                  <c:v>-103.56157588603989</c:v>
                </c:pt>
                <c:pt idx="166">
                  <c:v>-103.07278981380101</c:v>
                </c:pt>
                <c:pt idx="167">
                  <c:v>-102.57192598367256</c:v>
                </c:pt>
                <c:pt idx="168">
                  <c:v>-102.05880657738459</c:v>
                </c:pt>
                <c:pt idx="169">
                  <c:v>-101.53324578678651</c:v>
                </c:pt>
                <c:pt idx="170">
                  <c:v>-100.99504938362078</c:v>
                </c:pt>
                <c:pt idx="171">
                  <c:v>-100.44401425669923</c:v>
                </c:pt>
                <c:pt idx="172">
                  <c:v>-99.879927913470183</c:v>
                </c:pt>
                <c:pt idx="173">
                  <c:v>-99.302567942626737</c:v>
                </c:pt>
                <c:pt idx="174">
                  <c:v>-98.711701434024533</c:v>
                </c:pt>
                <c:pt idx="175">
                  <c:v>-98.107084351742913</c:v>
                </c:pt>
                <c:pt idx="176">
                  <c:v>-97.48846085563153</c:v>
                </c:pt>
                <c:pt idx="177">
                  <c:v>-96.855562566122131</c:v>
                </c:pt>
                <c:pt idx="178">
                  <c:v>-96.208107766445551</c:v>
                </c:pt>
                <c:pt idx="179">
                  <c:v>-95.545800535659339</c:v>
                </c:pt>
                <c:pt idx="180">
                  <c:v>-94.868329805051374</c:v>
                </c:pt>
                <c:pt idx="181">
                  <c:v>-94.175368329515976</c:v>
                </c:pt>
                <c:pt idx="182">
                  <c:v>-93.466571564383386</c:v>
                </c:pt>
                <c:pt idx="183">
                  <c:v>-92.741576436892643</c:v>
                </c:pt>
                <c:pt idx="184">
                  <c:v>-92</c:v>
                </c:pt>
                <c:pt idx="185">
                  <c:v>-91.241437954473298</c:v>
                </c:pt>
                <c:pt idx="186">
                  <c:v>-90.46546302318913</c:v>
                </c:pt>
                <c:pt idx="187">
                  <c:v>-89.671623159168917</c:v>
                </c:pt>
                <c:pt idx="188">
                  <c:v>-88.859439566092249</c:v>
                </c:pt>
                <c:pt idx="189">
                  <c:v>-88.028404506727256</c:v>
                </c:pt>
                <c:pt idx="190">
                  <c:v>-87.177978870813476</c:v>
                </c:pt>
                <c:pt idx="191">
                  <c:v>-86.307589469292907</c:v>
                </c:pt>
                <c:pt idx="192">
                  <c:v>-85.41662601625049</c:v>
                </c:pt>
                <c:pt idx="193">
                  <c:v>-84.504437753291981</c:v>
                </c:pt>
                <c:pt idx="194">
                  <c:v>-83.570329663104715</c:v>
                </c:pt>
                <c:pt idx="195">
                  <c:v>-82.613558209291526</c:v>
                </c:pt>
                <c:pt idx="196">
                  <c:v>-81.6333265278342</c:v>
                </c:pt>
                <c:pt idx="197">
                  <c:v>-80.628778981204974</c:v>
                </c:pt>
                <c:pt idx="198">
                  <c:v>-79.598994968529595</c:v>
                </c:pt>
                <c:pt idx="199">
                  <c:v>-78.54298186343577</c:v>
                </c:pt>
                <c:pt idx="200">
                  <c:v>-77.459666924148337</c:v>
                </c:pt>
                <c:pt idx="201">
                  <c:v>-76.347887986505555</c:v>
                </c:pt>
                <c:pt idx="202">
                  <c:v>-75.206382707852669</c:v>
                </c:pt>
                <c:pt idx="203">
                  <c:v>-74.033776075518389</c:v>
                </c:pt>
                <c:pt idx="204">
                  <c:v>-72.828565824132497</c:v>
                </c:pt>
                <c:pt idx="205">
                  <c:v>-71.589105316381762</c:v>
                </c:pt>
                <c:pt idx="206">
                  <c:v>-70.313583324987789</c:v>
                </c:pt>
                <c:pt idx="207">
                  <c:v>-69</c:v>
                </c:pt>
                <c:pt idx="208">
                  <c:v>-67.646138101151053</c:v>
                </c:pt>
                <c:pt idx="209">
                  <c:v>-66.249528300207544</c:v>
                </c:pt>
                <c:pt idx="210">
                  <c:v>-64.807406984078597</c:v>
                </c:pt>
                <c:pt idx="211">
                  <c:v>-63.316664473106918</c:v>
                </c:pt>
                <c:pt idx="212">
                  <c:v>-61.773780845922005</c:v>
                </c:pt>
                <c:pt idx="213">
                  <c:v>-60.174745533321534</c:v>
                </c:pt>
                <c:pt idx="214">
                  <c:v>-58.514955353311173</c:v>
                </c:pt>
                <c:pt idx="215">
                  <c:v>-56.789083458002736</c:v>
                </c:pt>
                <c:pt idx="216">
                  <c:v>-54.990908339470082</c:v>
                </c:pt>
                <c:pt idx="217">
                  <c:v>-53.113086899558006</c:v>
                </c:pt>
                <c:pt idx="218">
                  <c:v>-51.146847410177685</c:v>
                </c:pt>
                <c:pt idx="219">
                  <c:v>-49.081564767232109</c:v>
                </c:pt>
                <c:pt idx="220">
                  <c:v>-46.904157598234299</c:v>
                </c:pt>
                <c:pt idx="221">
                  <c:v>-44.598206241955516</c:v>
                </c:pt>
                <c:pt idx="222">
                  <c:v>-42.142615011410953</c:v>
                </c:pt>
                <c:pt idx="223">
                  <c:v>-39.509492530276823</c:v>
                </c:pt>
                <c:pt idx="224">
                  <c:v>-36.660605559646719</c:v>
                </c:pt>
                <c:pt idx="225">
                  <c:v>-33.541019662496844</c:v>
                </c:pt>
                <c:pt idx="226">
                  <c:v>-30.066592756745816</c:v>
                </c:pt>
                <c:pt idx="227">
                  <c:v>-26.095976701399778</c:v>
                </c:pt>
                <c:pt idx="228">
                  <c:v>-21.354156504062622</c:v>
                </c:pt>
                <c:pt idx="229">
                  <c:v>-15.132745950421556</c:v>
                </c:pt>
                <c:pt idx="2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pol elipsa gorna</c:v>
          </c:tx>
          <c:spPr>
            <a:ln w="28575">
              <a:solidFill>
                <a:srgbClr val="FFFF00"/>
              </a:solidFill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ramka!$E$3:$E$193</c:f>
              <c:numCache>
                <c:formatCode>General</c:formatCode>
                <c:ptCount val="191"/>
                <c:pt idx="0">
                  <c:v>-95</c:v>
                </c:pt>
                <c:pt idx="1">
                  <c:v>-94</c:v>
                </c:pt>
                <c:pt idx="2">
                  <c:v>-93</c:v>
                </c:pt>
                <c:pt idx="3">
                  <c:v>-92</c:v>
                </c:pt>
                <c:pt idx="4">
                  <c:v>-91</c:v>
                </c:pt>
                <c:pt idx="5">
                  <c:v>-90</c:v>
                </c:pt>
                <c:pt idx="6">
                  <c:v>-89</c:v>
                </c:pt>
                <c:pt idx="7">
                  <c:v>-88</c:v>
                </c:pt>
                <c:pt idx="8">
                  <c:v>-87</c:v>
                </c:pt>
                <c:pt idx="9">
                  <c:v>-86</c:v>
                </c:pt>
                <c:pt idx="10">
                  <c:v>-85</c:v>
                </c:pt>
                <c:pt idx="11">
                  <c:v>-84</c:v>
                </c:pt>
                <c:pt idx="12">
                  <c:v>-83</c:v>
                </c:pt>
                <c:pt idx="13">
                  <c:v>-82</c:v>
                </c:pt>
                <c:pt idx="14">
                  <c:v>-81</c:v>
                </c:pt>
                <c:pt idx="15">
                  <c:v>-80</c:v>
                </c:pt>
                <c:pt idx="16">
                  <c:v>-79</c:v>
                </c:pt>
                <c:pt idx="17">
                  <c:v>-78</c:v>
                </c:pt>
                <c:pt idx="18">
                  <c:v>-77</c:v>
                </c:pt>
                <c:pt idx="19">
                  <c:v>-76</c:v>
                </c:pt>
                <c:pt idx="20">
                  <c:v>-75</c:v>
                </c:pt>
                <c:pt idx="21">
                  <c:v>-74</c:v>
                </c:pt>
                <c:pt idx="22">
                  <c:v>-73</c:v>
                </c:pt>
                <c:pt idx="23">
                  <c:v>-72</c:v>
                </c:pt>
                <c:pt idx="24">
                  <c:v>-71</c:v>
                </c:pt>
                <c:pt idx="25">
                  <c:v>-70</c:v>
                </c:pt>
                <c:pt idx="26">
                  <c:v>-69</c:v>
                </c:pt>
                <c:pt idx="27">
                  <c:v>-68</c:v>
                </c:pt>
                <c:pt idx="28">
                  <c:v>-67</c:v>
                </c:pt>
                <c:pt idx="29">
                  <c:v>-66</c:v>
                </c:pt>
                <c:pt idx="30">
                  <c:v>-65</c:v>
                </c:pt>
                <c:pt idx="31">
                  <c:v>-64</c:v>
                </c:pt>
                <c:pt idx="32">
                  <c:v>-63</c:v>
                </c:pt>
                <c:pt idx="33">
                  <c:v>-62</c:v>
                </c:pt>
                <c:pt idx="34">
                  <c:v>-61</c:v>
                </c:pt>
                <c:pt idx="35">
                  <c:v>-60</c:v>
                </c:pt>
                <c:pt idx="36">
                  <c:v>-59</c:v>
                </c:pt>
                <c:pt idx="37">
                  <c:v>-58</c:v>
                </c:pt>
                <c:pt idx="38">
                  <c:v>-57</c:v>
                </c:pt>
                <c:pt idx="39">
                  <c:v>-56</c:v>
                </c:pt>
                <c:pt idx="40">
                  <c:v>-55</c:v>
                </c:pt>
                <c:pt idx="41">
                  <c:v>-54</c:v>
                </c:pt>
                <c:pt idx="42">
                  <c:v>-53</c:v>
                </c:pt>
                <c:pt idx="43">
                  <c:v>-52</c:v>
                </c:pt>
                <c:pt idx="44">
                  <c:v>-51</c:v>
                </c:pt>
                <c:pt idx="45">
                  <c:v>-50</c:v>
                </c:pt>
                <c:pt idx="46">
                  <c:v>-49</c:v>
                </c:pt>
                <c:pt idx="47">
                  <c:v>-48</c:v>
                </c:pt>
                <c:pt idx="48">
                  <c:v>-47</c:v>
                </c:pt>
                <c:pt idx="49">
                  <c:v>-46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-40</c:v>
                </c:pt>
                <c:pt idx="56">
                  <c:v>-39</c:v>
                </c:pt>
                <c:pt idx="57">
                  <c:v>-38</c:v>
                </c:pt>
                <c:pt idx="58">
                  <c:v>-37</c:v>
                </c:pt>
                <c:pt idx="59">
                  <c:v>-36</c:v>
                </c:pt>
                <c:pt idx="60">
                  <c:v>-35</c:v>
                </c:pt>
                <c:pt idx="61">
                  <c:v>-34</c:v>
                </c:pt>
                <c:pt idx="62">
                  <c:v>-33</c:v>
                </c:pt>
                <c:pt idx="63">
                  <c:v>-32</c:v>
                </c:pt>
                <c:pt idx="64">
                  <c:v>-31</c:v>
                </c:pt>
                <c:pt idx="65">
                  <c:v>-30</c:v>
                </c:pt>
                <c:pt idx="66">
                  <c:v>-29</c:v>
                </c:pt>
                <c:pt idx="67">
                  <c:v>-28</c:v>
                </c:pt>
                <c:pt idx="68">
                  <c:v>-27</c:v>
                </c:pt>
                <c:pt idx="69">
                  <c:v>-26</c:v>
                </c:pt>
                <c:pt idx="70">
                  <c:v>-25</c:v>
                </c:pt>
                <c:pt idx="71">
                  <c:v>-24</c:v>
                </c:pt>
                <c:pt idx="72">
                  <c:v>-23</c:v>
                </c:pt>
                <c:pt idx="73">
                  <c:v>-22</c:v>
                </c:pt>
                <c:pt idx="74">
                  <c:v>-21</c:v>
                </c:pt>
                <c:pt idx="75">
                  <c:v>-20</c:v>
                </c:pt>
                <c:pt idx="76">
                  <c:v>-19</c:v>
                </c:pt>
                <c:pt idx="77">
                  <c:v>-18</c:v>
                </c:pt>
                <c:pt idx="78">
                  <c:v>-17</c:v>
                </c:pt>
                <c:pt idx="79">
                  <c:v>-16</c:v>
                </c:pt>
                <c:pt idx="80">
                  <c:v>-15</c:v>
                </c:pt>
                <c:pt idx="81">
                  <c:v>-14</c:v>
                </c:pt>
                <c:pt idx="82">
                  <c:v>-13</c:v>
                </c:pt>
                <c:pt idx="83">
                  <c:v>-12</c:v>
                </c:pt>
                <c:pt idx="84">
                  <c:v>-11</c:v>
                </c:pt>
                <c:pt idx="85">
                  <c:v>-10</c:v>
                </c:pt>
                <c:pt idx="86">
                  <c:v>-9</c:v>
                </c:pt>
                <c:pt idx="87">
                  <c:v>-8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17</c:v>
                </c:pt>
                <c:pt idx="113">
                  <c:v>18</c:v>
                </c:pt>
                <c:pt idx="114">
                  <c:v>19</c:v>
                </c:pt>
                <c:pt idx="115">
                  <c:v>20</c:v>
                </c:pt>
                <c:pt idx="116">
                  <c:v>21</c:v>
                </c:pt>
                <c:pt idx="117">
                  <c:v>22</c:v>
                </c:pt>
                <c:pt idx="118">
                  <c:v>23</c:v>
                </c:pt>
                <c:pt idx="119">
                  <c:v>24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28</c:v>
                </c:pt>
                <c:pt idx="124">
                  <c:v>29</c:v>
                </c:pt>
                <c:pt idx="125">
                  <c:v>30</c:v>
                </c:pt>
                <c:pt idx="126">
                  <c:v>31</c:v>
                </c:pt>
                <c:pt idx="127">
                  <c:v>32</c:v>
                </c:pt>
                <c:pt idx="128">
                  <c:v>33</c:v>
                </c:pt>
                <c:pt idx="129">
                  <c:v>34</c:v>
                </c:pt>
                <c:pt idx="130">
                  <c:v>35</c:v>
                </c:pt>
                <c:pt idx="131">
                  <c:v>36</c:v>
                </c:pt>
                <c:pt idx="132">
                  <c:v>37</c:v>
                </c:pt>
                <c:pt idx="133">
                  <c:v>38</c:v>
                </c:pt>
                <c:pt idx="134">
                  <c:v>39</c:v>
                </c:pt>
                <c:pt idx="135">
                  <c:v>40</c:v>
                </c:pt>
                <c:pt idx="136">
                  <c:v>41</c:v>
                </c:pt>
                <c:pt idx="137">
                  <c:v>42</c:v>
                </c:pt>
                <c:pt idx="138">
                  <c:v>43</c:v>
                </c:pt>
                <c:pt idx="139">
                  <c:v>44</c:v>
                </c:pt>
                <c:pt idx="140">
                  <c:v>45</c:v>
                </c:pt>
                <c:pt idx="141">
                  <c:v>46</c:v>
                </c:pt>
                <c:pt idx="142">
                  <c:v>47</c:v>
                </c:pt>
                <c:pt idx="143">
                  <c:v>48</c:v>
                </c:pt>
                <c:pt idx="144">
                  <c:v>49</c:v>
                </c:pt>
                <c:pt idx="145">
                  <c:v>50</c:v>
                </c:pt>
                <c:pt idx="146">
                  <c:v>51</c:v>
                </c:pt>
                <c:pt idx="147">
                  <c:v>52</c:v>
                </c:pt>
                <c:pt idx="148">
                  <c:v>53</c:v>
                </c:pt>
                <c:pt idx="149">
                  <c:v>54</c:v>
                </c:pt>
                <c:pt idx="150">
                  <c:v>55</c:v>
                </c:pt>
                <c:pt idx="151">
                  <c:v>56</c:v>
                </c:pt>
                <c:pt idx="152">
                  <c:v>57</c:v>
                </c:pt>
                <c:pt idx="153">
                  <c:v>58</c:v>
                </c:pt>
                <c:pt idx="154">
                  <c:v>59</c:v>
                </c:pt>
                <c:pt idx="155">
                  <c:v>60</c:v>
                </c:pt>
                <c:pt idx="156">
                  <c:v>61</c:v>
                </c:pt>
                <c:pt idx="157">
                  <c:v>62</c:v>
                </c:pt>
                <c:pt idx="158">
                  <c:v>63</c:v>
                </c:pt>
                <c:pt idx="159">
                  <c:v>64</c:v>
                </c:pt>
                <c:pt idx="160">
                  <c:v>65</c:v>
                </c:pt>
                <c:pt idx="161">
                  <c:v>66</c:v>
                </c:pt>
                <c:pt idx="162">
                  <c:v>67</c:v>
                </c:pt>
                <c:pt idx="163">
                  <c:v>68</c:v>
                </c:pt>
                <c:pt idx="164">
                  <c:v>69</c:v>
                </c:pt>
                <c:pt idx="165">
                  <c:v>70</c:v>
                </c:pt>
                <c:pt idx="166">
                  <c:v>71</c:v>
                </c:pt>
                <c:pt idx="167">
                  <c:v>72</c:v>
                </c:pt>
                <c:pt idx="168">
                  <c:v>73</c:v>
                </c:pt>
                <c:pt idx="169">
                  <c:v>74</c:v>
                </c:pt>
                <c:pt idx="170">
                  <c:v>75</c:v>
                </c:pt>
                <c:pt idx="171">
                  <c:v>76</c:v>
                </c:pt>
                <c:pt idx="172">
                  <c:v>77</c:v>
                </c:pt>
                <c:pt idx="173">
                  <c:v>78</c:v>
                </c:pt>
                <c:pt idx="174">
                  <c:v>79</c:v>
                </c:pt>
                <c:pt idx="175">
                  <c:v>80</c:v>
                </c:pt>
                <c:pt idx="176">
                  <c:v>81</c:v>
                </c:pt>
                <c:pt idx="177">
                  <c:v>82</c:v>
                </c:pt>
                <c:pt idx="178">
                  <c:v>83</c:v>
                </c:pt>
                <c:pt idx="179">
                  <c:v>84</c:v>
                </c:pt>
                <c:pt idx="180">
                  <c:v>85</c:v>
                </c:pt>
                <c:pt idx="181">
                  <c:v>86</c:v>
                </c:pt>
                <c:pt idx="182">
                  <c:v>87</c:v>
                </c:pt>
                <c:pt idx="183">
                  <c:v>88</c:v>
                </c:pt>
                <c:pt idx="184">
                  <c:v>89</c:v>
                </c:pt>
                <c:pt idx="185">
                  <c:v>90</c:v>
                </c:pt>
                <c:pt idx="186">
                  <c:v>91</c:v>
                </c:pt>
                <c:pt idx="187">
                  <c:v>92</c:v>
                </c:pt>
                <c:pt idx="188">
                  <c:v>93</c:v>
                </c:pt>
                <c:pt idx="189">
                  <c:v>94</c:v>
                </c:pt>
                <c:pt idx="190">
                  <c:v>95</c:v>
                </c:pt>
              </c:numCache>
            </c:numRef>
          </c:xVal>
          <c:yVal>
            <c:numRef>
              <c:f>ramka!$F$3:$F$193</c:f>
              <c:numCache>
                <c:formatCode>General</c:formatCode>
                <c:ptCount val="191"/>
                <c:pt idx="0">
                  <c:v>-35</c:v>
                </c:pt>
                <c:pt idx="1">
                  <c:v>-23.422966665374709</c:v>
                </c:pt>
                <c:pt idx="2">
                  <c:v>-18.670973111860796</c:v>
                </c:pt>
                <c:pt idx="3">
                  <c:v>-15.054367524501867</c:v>
                </c:pt>
                <c:pt idx="4">
                  <c:v>-12.030430826129084</c:v>
                </c:pt>
                <c:pt idx="5">
                  <c:v>-9.3883682934811787</c:v>
                </c:pt>
                <c:pt idx="6">
                  <c:v>-7.0197933038549039</c:v>
                </c:pt>
                <c:pt idx="7">
                  <c:v>-4.8601597167607906</c:v>
                </c:pt>
                <c:pt idx="8">
                  <c:v>-2.8673111101660425</c:v>
                </c:pt>
                <c:pt idx="9">
                  <c:v>-1.0118971442348368</c:v>
                </c:pt>
                <c:pt idx="10">
                  <c:v>0.72750052310976798</c:v>
                </c:pt>
                <c:pt idx="11">
                  <c:v>2.3670867070884896</c:v>
                </c:pt>
                <c:pt idx="12">
                  <c:v>3.9194779226655783</c:v>
                </c:pt>
                <c:pt idx="13">
                  <c:v>5.3947282701859578</c:v>
                </c:pt>
                <c:pt idx="14">
                  <c:v>6.8010059654428829</c:v>
                </c:pt>
                <c:pt idx="15">
                  <c:v>8.1450558566719948</c:v>
                </c:pt>
                <c:pt idx="16">
                  <c:v>9.4325253331298313</c:v>
                </c:pt>
                <c:pt idx="17">
                  <c:v>10.668199959431568</c:v>
                </c:pt>
                <c:pt idx="18">
                  <c:v>11.85617766145198</c:v>
                </c:pt>
                <c:pt idx="19">
                  <c:v>13</c:v>
                </c:pt>
                <c:pt idx="20">
                  <c:v>14.10275279869726</c:v>
                </c:pt>
                <c:pt idx="21">
                  <c:v>15.167144450042883</c:v>
                </c:pt>
                <c:pt idx="22">
                  <c:v>16.195567675185394</c:v>
                </c:pt>
                <c:pt idx="23">
                  <c:v>17.190148824744981</c:v>
                </c:pt>
                <c:pt idx="24">
                  <c:v>18.152787665042531</c:v>
                </c:pt>
                <c:pt idx="25">
                  <c:v>19.085189804905802</c:v>
                </c:pt>
                <c:pt idx="26">
                  <c:v>19.988893363585703</c:v>
                </c:pt>
                <c:pt idx="27">
                  <c:v>20.865291084200372</c:v>
                </c:pt>
                <c:pt idx="28">
                  <c:v>21.715648810047121</c:v>
                </c:pt>
                <c:pt idx="29">
                  <c:v>22.541121030253507</c:v>
                </c:pt>
                <c:pt idx="30">
                  <c:v>23.342764044425344</c:v>
                </c:pt>
                <c:pt idx="31">
                  <c:v>24.121547177997812</c:v>
                </c:pt>
                <c:pt idx="32">
                  <c:v>24.878362390336605</c:v>
                </c:pt>
                <c:pt idx="33">
                  <c:v>25.614032548810464</c:v>
                </c:pt>
                <c:pt idx="34">
                  <c:v>26.329318588743156</c:v>
                </c:pt>
                <c:pt idx="35">
                  <c:v>27.024925737499935</c:v>
                </c:pt>
                <c:pt idx="36">
                  <c:v>27.701508948164324</c:v>
                </c:pt>
                <c:pt idx="37">
                  <c:v>28.359677662237232</c:v>
                </c:pt>
                <c:pt idx="38">
                  <c:v>29</c:v>
                </c:pt>
                <c:pt idx="39">
                  <c:v>29.623006460462051</c:v>
                </c:pt>
                <c:pt idx="40">
                  <c:v>30.229193199282804</c:v>
                </c:pt>
                <c:pt idx="41">
                  <c:v>30.819024942043399</c:v>
                </c:pt>
                <c:pt idx="42">
                  <c:v>31.392937581227869</c:v>
                </c:pt>
                <c:pt idx="43">
                  <c:v>31.951340497855853</c:v>
                </c:pt>
                <c:pt idx="44">
                  <c:v>32.494618642573073</c:v>
                </c:pt>
                <c:pt idx="45">
                  <c:v>33.023134405909516</c:v>
                </c:pt>
                <c:pt idx="46">
                  <c:v>33.537229303160615</c:v>
                </c:pt>
                <c:pt idx="47">
                  <c:v>34.037225495779623</c:v>
                </c:pt>
                <c:pt idx="48">
                  <c:v>34.523427168169405</c:v>
                </c:pt>
                <c:pt idx="49">
                  <c:v>34.996121776223518</c:v>
                </c:pt>
                <c:pt idx="50">
                  <c:v>35.455581181816896</c:v>
                </c:pt>
                <c:pt idx="51">
                  <c:v>35.902062685614396</c:v>
                </c:pt>
                <c:pt idx="52">
                  <c:v>36.335809969001673</c:v>
                </c:pt>
                <c:pt idx="53">
                  <c:v>36.757053954602725</c:v>
                </c:pt>
                <c:pt idx="54">
                  <c:v>37.166013593696164</c:v>
                </c:pt>
                <c:pt idx="55">
                  <c:v>37.562896587848783</c:v>
                </c:pt>
                <c:pt idx="56">
                  <c:v>37.947900051225986</c:v>
                </c:pt>
                <c:pt idx="57">
                  <c:v>38.321211119293437</c:v>
                </c:pt>
                <c:pt idx="58">
                  <c:v>38.68300750897636</c:v>
                </c:pt>
                <c:pt idx="59">
                  <c:v>39.03345803477815</c:v>
                </c:pt>
                <c:pt idx="60">
                  <c:v>39.372723084866081</c:v>
                </c:pt>
                <c:pt idx="61">
                  <c:v>39.700955060699258</c:v>
                </c:pt>
                <c:pt idx="62">
                  <c:v>40.018298783393988</c:v>
                </c:pt>
                <c:pt idx="63">
                  <c:v>40.324891869687107</c:v>
                </c:pt>
                <c:pt idx="64">
                  <c:v>40.620865080062813</c:v>
                </c:pt>
                <c:pt idx="65">
                  <c:v>40.906342641347138</c:v>
                </c:pt>
                <c:pt idx="66">
                  <c:v>41.181442545843481</c:v>
                </c:pt>
                <c:pt idx="67">
                  <c:v>41.446276828876563</c:v>
                </c:pt>
                <c:pt idx="68">
                  <c:v>41.700951826429986</c:v>
                </c:pt>
                <c:pt idx="69">
                  <c:v>41.94556841439902</c:v>
                </c:pt>
                <c:pt idx="70">
                  <c:v>42.180222230835199</c:v>
                </c:pt>
                <c:pt idx="71">
                  <c:v>42.405003882428559</c:v>
                </c:pt>
                <c:pt idx="72">
                  <c:v>42.619999136356469</c:v>
                </c:pt>
                <c:pt idx="73">
                  <c:v>42.825289098523101</c:v>
                </c:pt>
                <c:pt idx="74">
                  <c:v>43.020950379118958</c:v>
                </c:pt>
                <c:pt idx="75">
                  <c:v>43.207055246344041</c:v>
                </c:pt>
                <c:pt idx="76">
                  <c:v>43.383671769061692</c:v>
                </c:pt>
                <c:pt idx="77">
                  <c:v>43.550863949079599</c:v>
                </c:pt>
                <c:pt idx="78">
                  <c:v>43.70869184369127</c:v>
                </c:pt>
                <c:pt idx="79">
                  <c:v>43.857211679053265</c:v>
                </c:pt>
                <c:pt idx="80">
                  <c:v>43.996475954920925</c:v>
                </c:pt>
                <c:pt idx="81">
                  <c:v>44.126533541216801</c:v>
                </c:pt>
                <c:pt idx="82">
                  <c:v>44.247429766862084</c:v>
                </c:pt>
                <c:pt idx="83">
                  <c:v>44.359206501260431</c:v>
                </c:pt>
                <c:pt idx="84">
                  <c:v>44.461902228786187</c:v>
                </c:pt>
                <c:pt idx="85">
                  <c:v>44.555552116594455</c:v>
                </c:pt>
                <c:pt idx="86">
                  <c:v>44.640188076037987</c:v>
                </c:pt>
                <c:pt idx="87">
                  <c:v>44.715838817946036</c:v>
                </c:pt>
                <c:pt idx="88">
                  <c:v>44.78252990199249</c:v>
                </c:pt>
                <c:pt idx="89">
                  <c:v>44.840283780353786</c:v>
                </c:pt>
                <c:pt idx="90">
                  <c:v>44.889119835832744</c:v>
                </c:pt>
                <c:pt idx="91">
                  <c:v>44.929054414600628</c:v>
                </c:pt>
                <c:pt idx="92">
                  <c:v>44.960100853687365</c:v>
                </c:pt>
                <c:pt idx="93">
                  <c:v>44.98226950332834</c:v>
                </c:pt>
                <c:pt idx="94">
                  <c:v>44.995567744255439</c:v>
                </c:pt>
                <c:pt idx="95">
                  <c:v>45</c:v>
                </c:pt>
                <c:pt idx="96">
                  <c:v>44.995567744255439</c:v>
                </c:pt>
                <c:pt idx="97">
                  <c:v>44.98226950332834</c:v>
                </c:pt>
                <c:pt idx="98">
                  <c:v>44.960100853687365</c:v>
                </c:pt>
                <c:pt idx="99">
                  <c:v>44.929054414600628</c:v>
                </c:pt>
                <c:pt idx="100">
                  <c:v>44.889119835832744</c:v>
                </c:pt>
                <c:pt idx="101">
                  <c:v>44.840283780353786</c:v>
                </c:pt>
                <c:pt idx="102">
                  <c:v>44.78252990199249</c:v>
                </c:pt>
                <c:pt idx="103">
                  <c:v>44.715838817946036</c:v>
                </c:pt>
                <c:pt idx="104">
                  <c:v>44.640188076037987</c:v>
                </c:pt>
                <c:pt idx="105">
                  <c:v>44.555552116594455</c:v>
                </c:pt>
                <c:pt idx="106">
                  <c:v>44.461902228786187</c:v>
                </c:pt>
                <c:pt idx="107">
                  <c:v>44.359206501260431</c:v>
                </c:pt>
                <c:pt idx="108">
                  <c:v>44.247429766862084</c:v>
                </c:pt>
                <c:pt idx="109">
                  <c:v>44.126533541216801</c:v>
                </c:pt>
                <c:pt idx="110">
                  <c:v>43.996475954920925</c:v>
                </c:pt>
                <c:pt idx="111">
                  <c:v>43.857211679053265</c:v>
                </c:pt>
                <c:pt idx="112">
                  <c:v>43.70869184369127</c:v>
                </c:pt>
                <c:pt idx="113">
                  <c:v>43.550863949079599</c:v>
                </c:pt>
                <c:pt idx="114">
                  <c:v>43.383671769061692</c:v>
                </c:pt>
                <c:pt idx="115">
                  <c:v>43.207055246344041</c:v>
                </c:pt>
                <c:pt idx="116">
                  <c:v>43.020950379118958</c:v>
                </c:pt>
                <c:pt idx="117">
                  <c:v>42.825289098523101</c:v>
                </c:pt>
                <c:pt idx="118">
                  <c:v>42.619999136356469</c:v>
                </c:pt>
                <c:pt idx="119">
                  <c:v>42.405003882428559</c:v>
                </c:pt>
                <c:pt idx="120">
                  <c:v>42.180222230835199</c:v>
                </c:pt>
                <c:pt idx="121">
                  <c:v>41.94556841439902</c:v>
                </c:pt>
                <c:pt idx="122">
                  <c:v>41.700951826429986</c:v>
                </c:pt>
                <c:pt idx="123">
                  <c:v>41.446276828876563</c:v>
                </c:pt>
                <c:pt idx="124">
                  <c:v>41.181442545843481</c:v>
                </c:pt>
                <c:pt idx="125">
                  <c:v>40.906342641347138</c:v>
                </c:pt>
                <c:pt idx="126">
                  <c:v>40.620865080062813</c:v>
                </c:pt>
                <c:pt idx="127">
                  <c:v>40.324891869687107</c:v>
                </c:pt>
                <c:pt idx="128">
                  <c:v>40.018298783393988</c:v>
                </c:pt>
                <c:pt idx="129">
                  <c:v>39.700955060699258</c:v>
                </c:pt>
                <c:pt idx="130">
                  <c:v>39.372723084866081</c:v>
                </c:pt>
                <c:pt idx="131">
                  <c:v>39.03345803477815</c:v>
                </c:pt>
                <c:pt idx="132">
                  <c:v>38.68300750897636</c:v>
                </c:pt>
                <c:pt idx="133">
                  <c:v>38.321211119293437</c:v>
                </c:pt>
                <c:pt idx="134">
                  <c:v>37.947900051225986</c:v>
                </c:pt>
                <c:pt idx="135">
                  <c:v>37.562896587848783</c:v>
                </c:pt>
                <c:pt idx="136">
                  <c:v>37.166013593696164</c:v>
                </c:pt>
                <c:pt idx="137">
                  <c:v>36.757053954602725</c:v>
                </c:pt>
                <c:pt idx="138">
                  <c:v>36.335809969001673</c:v>
                </c:pt>
                <c:pt idx="139">
                  <c:v>35.902062685614396</c:v>
                </c:pt>
                <c:pt idx="140">
                  <c:v>35.455581181816896</c:v>
                </c:pt>
                <c:pt idx="141">
                  <c:v>34.996121776223518</c:v>
                </c:pt>
                <c:pt idx="142">
                  <c:v>34.523427168169405</c:v>
                </c:pt>
                <c:pt idx="143">
                  <c:v>34.037225495779623</c:v>
                </c:pt>
                <c:pt idx="144">
                  <c:v>33.537229303160615</c:v>
                </c:pt>
                <c:pt idx="145">
                  <c:v>33.023134405909516</c:v>
                </c:pt>
                <c:pt idx="146">
                  <c:v>32.494618642573073</c:v>
                </c:pt>
                <c:pt idx="147">
                  <c:v>31.951340497855853</c:v>
                </c:pt>
                <c:pt idx="148">
                  <c:v>31.392937581227869</c:v>
                </c:pt>
                <c:pt idx="149">
                  <c:v>30.819024942043399</c:v>
                </c:pt>
                <c:pt idx="150">
                  <c:v>30.229193199282804</c:v>
                </c:pt>
                <c:pt idx="151">
                  <c:v>29.623006460462051</c:v>
                </c:pt>
                <c:pt idx="152">
                  <c:v>29</c:v>
                </c:pt>
                <c:pt idx="153">
                  <c:v>28.359677662237232</c:v>
                </c:pt>
                <c:pt idx="154">
                  <c:v>27.701508948164324</c:v>
                </c:pt>
                <c:pt idx="155">
                  <c:v>27.024925737499935</c:v>
                </c:pt>
                <c:pt idx="156">
                  <c:v>26.329318588743156</c:v>
                </c:pt>
                <c:pt idx="157">
                  <c:v>25.614032548810464</c:v>
                </c:pt>
                <c:pt idx="158">
                  <c:v>24.878362390336605</c:v>
                </c:pt>
                <c:pt idx="159">
                  <c:v>24.121547177997812</c:v>
                </c:pt>
                <c:pt idx="160">
                  <c:v>23.342764044425344</c:v>
                </c:pt>
                <c:pt idx="161">
                  <c:v>22.541121030253507</c:v>
                </c:pt>
                <c:pt idx="162">
                  <c:v>21.715648810047121</c:v>
                </c:pt>
                <c:pt idx="163">
                  <c:v>20.865291084200372</c:v>
                </c:pt>
                <c:pt idx="164">
                  <c:v>19.988893363585703</c:v>
                </c:pt>
                <c:pt idx="165">
                  <c:v>19.085189804905802</c:v>
                </c:pt>
                <c:pt idx="166">
                  <c:v>18.152787665042531</c:v>
                </c:pt>
                <c:pt idx="167">
                  <c:v>17.190148824744981</c:v>
                </c:pt>
                <c:pt idx="168">
                  <c:v>16.195567675185394</c:v>
                </c:pt>
                <c:pt idx="169">
                  <c:v>15.167144450042883</c:v>
                </c:pt>
                <c:pt idx="170">
                  <c:v>14.10275279869726</c:v>
                </c:pt>
                <c:pt idx="171">
                  <c:v>13</c:v>
                </c:pt>
                <c:pt idx="172">
                  <c:v>11.85617766145198</c:v>
                </c:pt>
                <c:pt idx="173">
                  <c:v>10.668199959431568</c:v>
                </c:pt>
                <c:pt idx="174">
                  <c:v>9.4325253331298313</c:v>
                </c:pt>
                <c:pt idx="175">
                  <c:v>8.1450558566719948</c:v>
                </c:pt>
                <c:pt idx="176">
                  <c:v>6.8010059654428829</c:v>
                </c:pt>
                <c:pt idx="177">
                  <c:v>5.3947282701859578</c:v>
                </c:pt>
                <c:pt idx="178">
                  <c:v>3.9194779226655783</c:v>
                </c:pt>
                <c:pt idx="179">
                  <c:v>2.3670867070884896</c:v>
                </c:pt>
                <c:pt idx="180">
                  <c:v>0.72750052310976798</c:v>
                </c:pt>
                <c:pt idx="181">
                  <c:v>-1.0118971442348368</c:v>
                </c:pt>
                <c:pt idx="182">
                  <c:v>-2.8673111101660425</c:v>
                </c:pt>
                <c:pt idx="183">
                  <c:v>-4.8601597167607906</c:v>
                </c:pt>
                <c:pt idx="184">
                  <c:v>-7.0197933038549039</c:v>
                </c:pt>
                <c:pt idx="185">
                  <c:v>-9.3883682934811787</c:v>
                </c:pt>
                <c:pt idx="186">
                  <c:v>-12.030430826129084</c:v>
                </c:pt>
                <c:pt idx="187">
                  <c:v>-15.054367524501867</c:v>
                </c:pt>
                <c:pt idx="188">
                  <c:v>-18.670973111860796</c:v>
                </c:pt>
                <c:pt idx="189">
                  <c:v>-23.422966665374709</c:v>
                </c:pt>
                <c:pt idx="190">
                  <c:v>-35</c:v>
                </c:pt>
              </c:numCache>
            </c:numRef>
          </c:yVal>
          <c:smooth val="0"/>
        </c:ser>
        <c:ser>
          <c:idx val="4"/>
          <c:order val="3"/>
          <c:tx>
            <c:v>pol elipsa dolna</c:v>
          </c:tx>
          <c:spPr>
            <a:ln w="28575">
              <a:solidFill>
                <a:srgbClr val="FFFF00"/>
              </a:solidFill>
            </a:ln>
          </c:spPr>
          <c:marker>
            <c:symbol val="star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ramka!$E$3:$E$193</c:f>
              <c:numCache>
                <c:formatCode>General</c:formatCode>
                <c:ptCount val="191"/>
                <c:pt idx="0">
                  <c:v>-95</c:v>
                </c:pt>
                <c:pt idx="1">
                  <c:v>-94</c:v>
                </c:pt>
                <c:pt idx="2">
                  <c:v>-93</c:v>
                </c:pt>
                <c:pt idx="3">
                  <c:v>-92</c:v>
                </c:pt>
                <c:pt idx="4">
                  <c:v>-91</c:v>
                </c:pt>
                <c:pt idx="5">
                  <c:v>-90</c:v>
                </c:pt>
                <c:pt idx="6">
                  <c:v>-89</c:v>
                </c:pt>
                <c:pt idx="7">
                  <c:v>-88</c:v>
                </c:pt>
                <c:pt idx="8">
                  <c:v>-87</c:v>
                </c:pt>
                <c:pt idx="9">
                  <c:v>-86</c:v>
                </c:pt>
                <c:pt idx="10">
                  <c:v>-85</c:v>
                </c:pt>
                <c:pt idx="11">
                  <c:v>-84</c:v>
                </c:pt>
                <c:pt idx="12">
                  <c:v>-83</c:v>
                </c:pt>
                <c:pt idx="13">
                  <c:v>-82</c:v>
                </c:pt>
                <c:pt idx="14">
                  <c:v>-81</c:v>
                </c:pt>
                <c:pt idx="15">
                  <c:v>-80</c:v>
                </c:pt>
                <c:pt idx="16">
                  <c:v>-79</c:v>
                </c:pt>
                <c:pt idx="17">
                  <c:v>-78</c:v>
                </c:pt>
                <c:pt idx="18">
                  <c:v>-77</c:v>
                </c:pt>
                <c:pt idx="19">
                  <c:v>-76</c:v>
                </c:pt>
                <c:pt idx="20">
                  <c:v>-75</c:v>
                </c:pt>
                <c:pt idx="21">
                  <c:v>-74</c:v>
                </c:pt>
                <c:pt idx="22">
                  <c:v>-73</c:v>
                </c:pt>
                <c:pt idx="23">
                  <c:v>-72</c:v>
                </c:pt>
                <c:pt idx="24">
                  <c:v>-71</c:v>
                </c:pt>
                <c:pt idx="25">
                  <c:v>-70</c:v>
                </c:pt>
                <c:pt idx="26">
                  <c:v>-69</c:v>
                </c:pt>
                <c:pt idx="27">
                  <c:v>-68</c:v>
                </c:pt>
                <c:pt idx="28">
                  <c:v>-67</c:v>
                </c:pt>
                <c:pt idx="29">
                  <c:v>-66</c:v>
                </c:pt>
                <c:pt idx="30">
                  <c:v>-65</c:v>
                </c:pt>
                <c:pt idx="31">
                  <c:v>-64</c:v>
                </c:pt>
                <c:pt idx="32">
                  <c:v>-63</c:v>
                </c:pt>
                <c:pt idx="33">
                  <c:v>-62</c:v>
                </c:pt>
                <c:pt idx="34">
                  <c:v>-61</c:v>
                </c:pt>
                <c:pt idx="35">
                  <c:v>-60</c:v>
                </c:pt>
                <c:pt idx="36">
                  <c:v>-59</c:v>
                </c:pt>
                <c:pt idx="37">
                  <c:v>-58</c:v>
                </c:pt>
                <c:pt idx="38">
                  <c:v>-57</c:v>
                </c:pt>
                <c:pt idx="39">
                  <c:v>-56</c:v>
                </c:pt>
                <c:pt idx="40">
                  <c:v>-55</c:v>
                </c:pt>
                <c:pt idx="41">
                  <c:v>-54</c:v>
                </c:pt>
                <c:pt idx="42">
                  <c:v>-53</c:v>
                </c:pt>
                <c:pt idx="43">
                  <c:v>-52</c:v>
                </c:pt>
                <c:pt idx="44">
                  <c:v>-51</c:v>
                </c:pt>
                <c:pt idx="45">
                  <c:v>-50</c:v>
                </c:pt>
                <c:pt idx="46">
                  <c:v>-49</c:v>
                </c:pt>
                <c:pt idx="47">
                  <c:v>-48</c:v>
                </c:pt>
                <c:pt idx="48">
                  <c:v>-47</c:v>
                </c:pt>
                <c:pt idx="49">
                  <c:v>-46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-40</c:v>
                </c:pt>
                <c:pt idx="56">
                  <c:v>-39</c:v>
                </c:pt>
                <c:pt idx="57">
                  <c:v>-38</c:v>
                </c:pt>
                <c:pt idx="58">
                  <c:v>-37</c:v>
                </c:pt>
                <c:pt idx="59">
                  <c:v>-36</c:v>
                </c:pt>
                <c:pt idx="60">
                  <c:v>-35</c:v>
                </c:pt>
                <c:pt idx="61">
                  <c:v>-34</c:v>
                </c:pt>
                <c:pt idx="62">
                  <c:v>-33</c:v>
                </c:pt>
                <c:pt idx="63">
                  <c:v>-32</c:v>
                </c:pt>
                <c:pt idx="64">
                  <c:v>-31</c:v>
                </c:pt>
                <c:pt idx="65">
                  <c:v>-30</c:v>
                </c:pt>
                <c:pt idx="66">
                  <c:v>-29</c:v>
                </c:pt>
                <c:pt idx="67">
                  <c:v>-28</c:v>
                </c:pt>
                <c:pt idx="68">
                  <c:v>-27</c:v>
                </c:pt>
                <c:pt idx="69">
                  <c:v>-26</c:v>
                </c:pt>
                <c:pt idx="70">
                  <c:v>-25</c:v>
                </c:pt>
                <c:pt idx="71">
                  <c:v>-24</c:v>
                </c:pt>
                <c:pt idx="72">
                  <c:v>-23</c:v>
                </c:pt>
                <c:pt idx="73">
                  <c:v>-22</c:v>
                </c:pt>
                <c:pt idx="74">
                  <c:v>-21</c:v>
                </c:pt>
                <c:pt idx="75">
                  <c:v>-20</c:v>
                </c:pt>
                <c:pt idx="76">
                  <c:v>-19</c:v>
                </c:pt>
                <c:pt idx="77">
                  <c:v>-18</c:v>
                </c:pt>
                <c:pt idx="78">
                  <c:v>-17</c:v>
                </c:pt>
                <c:pt idx="79">
                  <c:v>-16</c:v>
                </c:pt>
                <c:pt idx="80">
                  <c:v>-15</c:v>
                </c:pt>
                <c:pt idx="81">
                  <c:v>-14</c:v>
                </c:pt>
                <c:pt idx="82">
                  <c:v>-13</c:v>
                </c:pt>
                <c:pt idx="83">
                  <c:v>-12</c:v>
                </c:pt>
                <c:pt idx="84">
                  <c:v>-11</c:v>
                </c:pt>
                <c:pt idx="85">
                  <c:v>-10</c:v>
                </c:pt>
                <c:pt idx="86">
                  <c:v>-9</c:v>
                </c:pt>
                <c:pt idx="87">
                  <c:v>-8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17</c:v>
                </c:pt>
                <c:pt idx="113">
                  <c:v>18</c:v>
                </c:pt>
                <c:pt idx="114">
                  <c:v>19</c:v>
                </c:pt>
                <c:pt idx="115">
                  <c:v>20</c:v>
                </c:pt>
                <c:pt idx="116">
                  <c:v>21</c:v>
                </c:pt>
                <c:pt idx="117">
                  <c:v>22</c:v>
                </c:pt>
                <c:pt idx="118">
                  <c:v>23</c:v>
                </c:pt>
                <c:pt idx="119">
                  <c:v>24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28</c:v>
                </c:pt>
                <c:pt idx="124">
                  <c:v>29</c:v>
                </c:pt>
                <c:pt idx="125">
                  <c:v>30</c:v>
                </c:pt>
                <c:pt idx="126">
                  <c:v>31</c:v>
                </c:pt>
                <c:pt idx="127">
                  <c:v>32</c:v>
                </c:pt>
                <c:pt idx="128">
                  <c:v>33</c:v>
                </c:pt>
                <c:pt idx="129">
                  <c:v>34</c:v>
                </c:pt>
                <c:pt idx="130">
                  <c:v>35</c:v>
                </c:pt>
                <c:pt idx="131">
                  <c:v>36</c:v>
                </c:pt>
                <c:pt idx="132">
                  <c:v>37</c:v>
                </c:pt>
                <c:pt idx="133">
                  <c:v>38</c:v>
                </c:pt>
                <c:pt idx="134">
                  <c:v>39</c:v>
                </c:pt>
                <c:pt idx="135">
                  <c:v>40</c:v>
                </c:pt>
                <c:pt idx="136">
                  <c:v>41</c:v>
                </c:pt>
                <c:pt idx="137">
                  <c:v>42</c:v>
                </c:pt>
                <c:pt idx="138">
                  <c:v>43</c:v>
                </c:pt>
                <c:pt idx="139">
                  <c:v>44</c:v>
                </c:pt>
                <c:pt idx="140">
                  <c:v>45</c:v>
                </c:pt>
                <c:pt idx="141">
                  <c:v>46</c:v>
                </c:pt>
                <c:pt idx="142">
                  <c:v>47</c:v>
                </c:pt>
                <c:pt idx="143">
                  <c:v>48</c:v>
                </c:pt>
                <c:pt idx="144">
                  <c:v>49</c:v>
                </c:pt>
                <c:pt idx="145">
                  <c:v>50</c:v>
                </c:pt>
                <c:pt idx="146">
                  <c:v>51</c:v>
                </c:pt>
                <c:pt idx="147">
                  <c:v>52</c:v>
                </c:pt>
                <c:pt idx="148">
                  <c:v>53</c:v>
                </c:pt>
                <c:pt idx="149">
                  <c:v>54</c:v>
                </c:pt>
                <c:pt idx="150">
                  <c:v>55</c:v>
                </c:pt>
                <c:pt idx="151">
                  <c:v>56</c:v>
                </c:pt>
                <c:pt idx="152">
                  <c:v>57</c:v>
                </c:pt>
                <c:pt idx="153">
                  <c:v>58</c:v>
                </c:pt>
                <c:pt idx="154">
                  <c:v>59</c:v>
                </c:pt>
                <c:pt idx="155">
                  <c:v>60</c:v>
                </c:pt>
                <c:pt idx="156">
                  <c:v>61</c:v>
                </c:pt>
                <c:pt idx="157">
                  <c:v>62</c:v>
                </c:pt>
                <c:pt idx="158">
                  <c:v>63</c:v>
                </c:pt>
                <c:pt idx="159">
                  <c:v>64</c:v>
                </c:pt>
                <c:pt idx="160">
                  <c:v>65</c:v>
                </c:pt>
                <c:pt idx="161">
                  <c:v>66</c:v>
                </c:pt>
                <c:pt idx="162">
                  <c:v>67</c:v>
                </c:pt>
                <c:pt idx="163">
                  <c:v>68</c:v>
                </c:pt>
                <c:pt idx="164">
                  <c:v>69</c:v>
                </c:pt>
                <c:pt idx="165">
                  <c:v>70</c:v>
                </c:pt>
                <c:pt idx="166">
                  <c:v>71</c:v>
                </c:pt>
                <c:pt idx="167">
                  <c:v>72</c:v>
                </c:pt>
                <c:pt idx="168">
                  <c:v>73</c:v>
                </c:pt>
                <c:pt idx="169">
                  <c:v>74</c:v>
                </c:pt>
                <c:pt idx="170">
                  <c:v>75</c:v>
                </c:pt>
                <c:pt idx="171">
                  <c:v>76</c:v>
                </c:pt>
                <c:pt idx="172">
                  <c:v>77</c:v>
                </c:pt>
                <c:pt idx="173">
                  <c:v>78</c:v>
                </c:pt>
                <c:pt idx="174">
                  <c:v>79</c:v>
                </c:pt>
                <c:pt idx="175">
                  <c:v>80</c:v>
                </c:pt>
                <c:pt idx="176">
                  <c:v>81</c:v>
                </c:pt>
                <c:pt idx="177">
                  <c:v>82</c:v>
                </c:pt>
                <c:pt idx="178">
                  <c:v>83</c:v>
                </c:pt>
                <c:pt idx="179">
                  <c:v>84</c:v>
                </c:pt>
                <c:pt idx="180">
                  <c:v>85</c:v>
                </c:pt>
                <c:pt idx="181">
                  <c:v>86</c:v>
                </c:pt>
                <c:pt idx="182">
                  <c:v>87</c:v>
                </c:pt>
                <c:pt idx="183">
                  <c:v>88</c:v>
                </c:pt>
                <c:pt idx="184">
                  <c:v>89</c:v>
                </c:pt>
                <c:pt idx="185">
                  <c:v>90</c:v>
                </c:pt>
                <c:pt idx="186">
                  <c:v>91</c:v>
                </c:pt>
                <c:pt idx="187">
                  <c:v>92</c:v>
                </c:pt>
                <c:pt idx="188">
                  <c:v>93</c:v>
                </c:pt>
                <c:pt idx="189">
                  <c:v>94</c:v>
                </c:pt>
                <c:pt idx="190">
                  <c:v>95</c:v>
                </c:pt>
              </c:numCache>
            </c:numRef>
          </c:xVal>
          <c:yVal>
            <c:numRef>
              <c:f>ramka!$G$3:$G$193</c:f>
              <c:numCache>
                <c:formatCode>General</c:formatCode>
                <c:ptCount val="191"/>
                <c:pt idx="0">
                  <c:v>-35</c:v>
                </c:pt>
                <c:pt idx="1">
                  <c:v>-46.577033334625291</c:v>
                </c:pt>
                <c:pt idx="2">
                  <c:v>-51.329026888139204</c:v>
                </c:pt>
                <c:pt idx="3">
                  <c:v>-54.94563247549813</c:v>
                </c:pt>
                <c:pt idx="4">
                  <c:v>-57.969569173870916</c:v>
                </c:pt>
                <c:pt idx="5">
                  <c:v>-60.611631706518821</c:v>
                </c:pt>
                <c:pt idx="6">
                  <c:v>-62.980206696145096</c:v>
                </c:pt>
                <c:pt idx="7">
                  <c:v>-65.139840283239209</c:v>
                </c:pt>
                <c:pt idx="8">
                  <c:v>-67.132688889833958</c:v>
                </c:pt>
                <c:pt idx="9">
                  <c:v>-68.988102855765163</c:v>
                </c:pt>
                <c:pt idx="10">
                  <c:v>-70.727500523109768</c:v>
                </c:pt>
                <c:pt idx="11">
                  <c:v>-72.36708670708849</c:v>
                </c:pt>
                <c:pt idx="12">
                  <c:v>-73.919477922665578</c:v>
                </c:pt>
                <c:pt idx="13">
                  <c:v>-75.394728270185965</c:v>
                </c:pt>
                <c:pt idx="14">
                  <c:v>-76.801005965442883</c:v>
                </c:pt>
                <c:pt idx="15">
                  <c:v>-78.145055856672002</c:v>
                </c:pt>
                <c:pt idx="16">
                  <c:v>-79.432525333129831</c:v>
                </c:pt>
                <c:pt idx="17">
                  <c:v>-80.668199959431576</c:v>
                </c:pt>
                <c:pt idx="18">
                  <c:v>-81.85617766145198</c:v>
                </c:pt>
                <c:pt idx="19">
                  <c:v>-83</c:v>
                </c:pt>
                <c:pt idx="20">
                  <c:v>-84.102752798697253</c:v>
                </c:pt>
                <c:pt idx="21">
                  <c:v>-85.167144450042883</c:v>
                </c:pt>
                <c:pt idx="22">
                  <c:v>-86.195567675185401</c:v>
                </c:pt>
                <c:pt idx="23">
                  <c:v>-87.190148824744981</c:v>
                </c:pt>
                <c:pt idx="24">
                  <c:v>-88.152787665042524</c:v>
                </c:pt>
                <c:pt idx="25">
                  <c:v>-89.085189804905809</c:v>
                </c:pt>
                <c:pt idx="26">
                  <c:v>-89.988893363585703</c:v>
                </c:pt>
                <c:pt idx="27">
                  <c:v>-90.865291084200379</c:v>
                </c:pt>
                <c:pt idx="28">
                  <c:v>-91.715648810047128</c:v>
                </c:pt>
                <c:pt idx="29">
                  <c:v>-92.541121030253507</c:v>
                </c:pt>
                <c:pt idx="30">
                  <c:v>-93.342764044425337</c:v>
                </c:pt>
                <c:pt idx="31">
                  <c:v>-94.121547177997812</c:v>
                </c:pt>
                <c:pt idx="32">
                  <c:v>-94.878362390336605</c:v>
                </c:pt>
                <c:pt idx="33">
                  <c:v>-95.614032548810457</c:v>
                </c:pt>
                <c:pt idx="34">
                  <c:v>-96.329318588743149</c:v>
                </c:pt>
                <c:pt idx="35">
                  <c:v>-97.024925737499927</c:v>
                </c:pt>
                <c:pt idx="36">
                  <c:v>-97.701508948164332</c:v>
                </c:pt>
                <c:pt idx="37">
                  <c:v>-98.359677662237232</c:v>
                </c:pt>
                <c:pt idx="38">
                  <c:v>-99</c:v>
                </c:pt>
                <c:pt idx="39">
                  <c:v>-99.623006460462051</c:v>
                </c:pt>
                <c:pt idx="40">
                  <c:v>-100.2291931992828</c:v>
                </c:pt>
                <c:pt idx="41">
                  <c:v>-100.8190249420434</c:v>
                </c:pt>
                <c:pt idx="42">
                  <c:v>-101.39293758122787</c:v>
                </c:pt>
                <c:pt idx="43">
                  <c:v>-101.95134049785585</c:v>
                </c:pt>
                <c:pt idx="44">
                  <c:v>-102.49461864257307</c:v>
                </c:pt>
                <c:pt idx="45">
                  <c:v>-103.02313440590952</c:v>
                </c:pt>
                <c:pt idx="46">
                  <c:v>-103.53722930316061</c:v>
                </c:pt>
                <c:pt idx="47">
                  <c:v>-104.03722549577962</c:v>
                </c:pt>
                <c:pt idx="48">
                  <c:v>-104.52342716816941</c:v>
                </c:pt>
                <c:pt idx="49">
                  <c:v>-104.99612177622352</c:v>
                </c:pt>
                <c:pt idx="50">
                  <c:v>-105.4555811818169</c:v>
                </c:pt>
                <c:pt idx="51">
                  <c:v>-105.9020626856144</c:v>
                </c:pt>
                <c:pt idx="52">
                  <c:v>-106.33580996900167</c:v>
                </c:pt>
                <c:pt idx="53">
                  <c:v>-106.75705395460272</c:v>
                </c:pt>
                <c:pt idx="54">
                  <c:v>-107.16601359369616</c:v>
                </c:pt>
                <c:pt idx="55">
                  <c:v>-107.56289658784878</c:v>
                </c:pt>
                <c:pt idx="56">
                  <c:v>-107.94790005122599</c:v>
                </c:pt>
                <c:pt idx="57">
                  <c:v>-108.32121111929344</c:v>
                </c:pt>
                <c:pt idx="58">
                  <c:v>-108.68300750897636</c:v>
                </c:pt>
                <c:pt idx="59">
                  <c:v>-109.03345803477815</c:v>
                </c:pt>
                <c:pt idx="60">
                  <c:v>-109.37272308486608</c:v>
                </c:pt>
                <c:pt idx="61">
                  <c:v>-109.70095506069926</c:v>
                </c:pt>
                <c:pt idx="62">
                  <c:v>-110.01829878339399</c:v>
                </c:pt>
                <c:pt idx="63">
                  <c:v>-110.32489186968711</c:v>
                </c:pt>
                <c:pt idx="64">
                  <c:v>-110.62086508006281</c:v>
                </c:pt>
                <c:pt idx="65">
                  <c:v>-110.90634264134714</c:v>
                </c:pt>
                <c:pt idx="66">
                  <c:v>-111.18144254584348</c:v>
                </c:pt>
                <c:pt idx="67">
                  <c:v>-111.44627682887656</c:v>
                </c:pt>
                <c:pt idx="68">
                  <c:v>-111.70095182642999</c:v>
                </c:pt>
                <c:pt idx="69">
                  <c:v>-111.94556841439902</c:v>
                </c:pt>
                <c:pt idx="70">
                  <c:v>-112.1802222308352</c:v>
                </c:pt>
                <c:pt idx="71">
                  <c:v>-112.40500388242856</c:v>
                </c:pt>
                <c:pt idx="72">
                  <c:v>-112.61999913635647</c:v>
                </c:pt>
                <c:pt idx="73">
                  <c:v>-112.8252890985231</c:v>
                </c:pt>
                <c:pt idx="74">
                  <c:v>-113.02095037911896</c:v>
                </c:pt>
                <c:pt idx="75">
                  <c:v>-113.20705524634404</c:v>
                </c:pt>
                <c:pt idx="76">
                  <c:v>-113.38367176906169</c:v>
                </c:pt>
                <c:pt idx="77">
                  <c:v>-113.5508639490796</c:v>
                </c:pt>
                <c:pt idx="78">
                  <c:v>-113.70869184369127</c:v>
                </c:pt>
                <c:pt idx="79">
                  <c:v>-113.85721167905326</c:v>
                </c:pt>
                <c:pt idx="80">
                  <c:v>-113.99647595492092</c:v>
                </c:pt>
                <c:pt idx="81">
                  <c:v>-114.1265335412168</c:v>
                </c:pt>
                <c:pt idx="82">
                  <c:v>-114.24742976686208</c:v>
                </c:pt>
                <c:pt idx="83">
                  <c:v>-114.35920650126043</c:v>
                </c:pt>
                <c:pt idx="84">
                  <c:v>-114.46190222878619</c:v>
                </c:pt>
                <c:pt idx="85">
                  <c:v>-114.55555211659446</c:v>
                </c:pt>
                <c:pt idx="86">
                  <c:v>-114.64018807603799</c:v>
                </c:pt>
                <c:pt idx="87">
                  <c:v>-114.71583881794604</c:v>
                </c:pt>
                <c:pt idx="88">
                  <c:v>-114.78252990199249</c:v>
                </c:pt>
                <c:pt idx="89">
                  <c:v>-114.84028378035379</c:v>
                </c:pt>
                <c:pt idx="90">
                  <c:v>-114.88911983583274</c:v>
                </c:pt>
                <c:pt idx="91">
                  <c:v>-114.92905441460063</c:v>
                </c:pt>
                <c:pt idx="92">
                  <c:v>-114.96010085368736</c:v>
                </c:pt>
                <c:pt idx="93">
                  <c:v>-114.98226950332834</c:v>
                </c:pt>
                <c:pt idx="94">
                  <c:v>-114.99556774425544</c:v>
                </c:pt>
                <c:pt idx="95">
                  <c:v>-115</c:v>
                </c:pt>
                <c:pt idx="96">
                  <c:v>-114.99556774425544</c:v>
                </c:pt>
                <c:pt idx="97">
                  <c:v>-114.98226950332834</c:v>
                </c:pt>
                <c:pt idx="98">
                  <c:v>-114.96010085368736</c:v>
                </c:pt>
                <c:pt idx="99">
                  <c:v>-114.92905441460063</c:v>
                </c:pt>
                <c:pt idx="100">
                  <c:v>-114.88911983583274</c:v>
                </c:pt>
                <c:pt idx="101">
                  <c:v>-114.84028378035379</c:v>
                </c:pt>
                <c:pt idx="102">
                  <c:v>-114.78252990199249</c:v>
                </c:pt>
                <c:pt idx="103">
                  <c:v>-114.71583881794604</c:v>
                </c:pt>
                <c:pt idx="104">
                  <c:v>-114.64018807603799</c:v>
                </c:pt>
                <c:pt idx="105">
                  <c:v>-114.55555211659446</c:v>
                </c:pt>
                <c:pt idx="106">
                  <c:v>-114.46190222878619</c:v>
                </c:pt>
                <c:pt idx="107">
                  <c:v>-114.35920650126043</c:v>
                </c:pt>
                <c:pt idx="108">
                  <c:v>-114.24742976686208</c:v>
                </c:pt>
                <c:pt idx="109">
                  <c:v>-114.1265335412168</c:v>
                </c:pt>
                <c:pt idx="110">
                  <c:v>-113.99647595492092</c:v>
                </c:pt>
                <c:pt idx="111">
                  <c:v>-113.85721167905326</c:v>
                </c:pt>
                <c:pt idx="112">
                  <c:v>-113.70869184369127</c:v>
                </c:pt>
                <c:pt idx="113">
                  <c:v>-113.5508639490796</c:v>
                </c:pt>
                <c:pt idx="114">
                  <c:v>-113.38367176906169</c:v>
                </c:pt>
                <c:pt idx="115">
                  <c:v>-113.20705524634404</c:v>
                </c:pt>
                <c:pt idx="116">
                  <c:v>-113.02095037911896</c:v>
                </c:pt>
                <c:pt idx="117">
                  <c:v>-112.8252890985231</c:v>
                </c:pt>
                <c:pt idx="118">
                  <c:v>-112.61999913635647</c:v>
                </c:pt>
                <c:pt idx="119">
                  <c:v>-112.40500388242856</c:v>
                </c:pt>
                <c:pt idx="120">
                  <c:v>-112.1802222308352</c:v>
                </c:pt>
                <c:pt idx="121">
                  <c:v>-111.94556841439902</c:v>
                </c:pt>
                <c:pt idx="122">
                  <c:v>-111.70095182642999</c:v>
                </c:pt>
                <c:pt idx="123">
                  <c:v>-111.44627682887656</c:v>
                </c:pt>
                <c:pt idx="124">
                  <c:v>-111.18144254584348</c:v>
                </c:pt>
                <c:pt idx="125">
                  <c:v>-110.90634264134714</c:v>
                </c:pt>
                <c:pt idx="126">
                  <c:v>-110.62086508006281</c:v>
                </c:pt>
                <c:pt idx="127">
                  <c:v>-110.32489186968711</c:v>
                </c:pt>
                <c:pt idx="128">
                  <c:v>-110.01829878339399</c:v>
                </c:pt>
                <c:pt idx="129">
                  <c:v>-109.70095506069926</c:v>
                </c:pt>
                <c:pt idx="130">
                  <c:v>-109.37272308486608</c:v>
                </c:pt>
                <c:pt idx="131">
                  <c:v>-109.03345803477815</c:v>
                </c:pt>
                <c:pt idx="132">
                  <c:v>-108.68300750897636</c:v>
                </c:pt>
                <c:pt idx="133">
                  <c:v>-108.32121111929344</c:v>
                </c:pt>
                <c:pt idx="134">
                  <c:v>-107.94790005122599</c:v>
                </c:pt>
                <c:pt idx="135">
                  <c:v>-107.56289658784878</c:v>
                </c:pt>
                <c:pt idx="136">
                  <c:v>-107.16601359369616</c:v>
                </c:pt>
                <c:pt idx="137">
                  <c:v>-106.75705395460272</c:v>
                </c:pt>
                <c:pt idx="138">
                  <c:v>-106.33580996900167</c:v>
                </c:pt>
                <c:pt idx="139">
                  <c:v>-105.9020626856144</c:v>
                </c:pt>
                <c:pt idx="140">
                  <c:v>-105.4555811818169</c:v>
                </c:pt>
                <c:pt idx="141">
                  <c:v>-104.99612177622352</c:v>
                </c:pt>
                <c:pt idx="142">
                  <c:v>-104.52342716816941</c:v>
                </c:pt>
                <c:pt idx="143">
                  <c:v>-104.03722549577962</c:v>
                </c:pt>
                <c:pt idx="144">
                  <c:v>-103.53722930316061</c:v>
                </c:pt>
                <c:pt idx="145">
                  <c:v>-103.02313440590952</c:v>
                </c:pt>
                <c:pt idx="146">
                  <c:v>-102.49461864257307</c:v>
                </c:pt>
                <c:pt idx="147">
                  <c:v>-101.95134049785585</c:v>
                </c:pt>
                <c:pt idx="148">
                  <c:v>-101.39293758122787</c:v>
                </c:pt>
                <c:pt idx="149">
                  <c:v>-100.8190249420434</c:v>
                </c:pt>
                <c:pt idx="150">
                  <c:v>-100.2291931992828</c:v>
                </c:pt>
                <c:pt idx="151">
                  <c:v>-99.623006460462051</c:v>
                </c:pt>
                <c:pt idx="152">
                  <c:v>-99</c:v>
                </c:pt>
                <c:pt idx="153">
                  <c:v>-98.359677662237232</c:v>
                </c:pt>
                <c:pt idx="154">
                  <c:v>-97.701508948164332</c:v>
                </c:pt>
                <c:pt idx="155">
                  <c:v>-97.024925737499927</c:v>
                </c:pt>
                <c:pt idx="156">
                  <c:v>-96.329318588743149</c:v>
                </c:pt>
                <c:pt idx="157">
                  <c:v>-95.614032548810457</c:v>
                </c:pt>
                <c:pt idx="158">
                  <c:v>-94.878362390336605</c:v>
                </c:pt>
                <c:pt idx="159">
                  <c:v>-94.121547177997812</c:v>
                </c:pt>
                <c:pt idx="160">
                  <c:v>-93.342764044425337</c:v>
                </c:pt>
                <c:pt idx="161">
                  <c:v>-92.541121030253507</c:v>
                </c:pt>
                <c:pt idx="162">
                  <c:v>-91.715648810047128</c:v>
                </c:pt>
                <c:pt idx="163">
                  <c:v>-90.865291084200379</c:v>
                </c:pt>
                <c:pt idx="164">
                  <c:v>-89.988893363585703</c:v>
                </c:pt>
                <c:pt idx="165">
                  <c:v>-89.085189804905809</c:v>
                </c:pt>
                <c:pt idx="166">
                  <c:v>-88.152787665042524</c:v>
                </c:pt>
                <c:pt idx="167">
                  <c:v>-87.190148824744981</c:v>
                </c:pt>
                <c:pt idx="168">
                  <c:v>-86.195567675185401</c:v>
                </c:pt>
                <c:pt idx="169">
                  <c:v>-85.167144450042883</c:v>
                </c:pt>
                <c:pt idx="170">
                  <c:v>-84.102752798697253</c:v>
                </c:pt>
                <c:pt idx="171">
                  <c:v>-83</c:v>
                </c:pt>
                <c:pt idx="172">
                  <c:v>-81.85617766145198</c:v>
                </c:pt>
                <c:pt idx="173">
                  <c:v>-80.668199959431576</c:v>
                </c:pt>
                <c:pt idx="174">
                  <c:v>-79.432525333129831</c:v>
                </c:pt>
                <c:pt idx="175">
                  <c:v>-78.145055856672002</c:v>
                </c:pt>
                <c:pt idx="176">
                  <c:v>-76.801005965442883</c:v>
                </c:pt>
                <c:pt idx="177">
                  <c:v>-75.394728270185965</c:v>
                </c:pt>
                <c:pt idx="178">
                  <c:v>-73.919477922665578</c:v>
                </c:pt>
                <c:pt idx="179">
                  <c:v>-72.36708670708849</c:v>
                </c:pt>
                <c:pt idx="180">
                  <c:v>-70.727500523109768</c:v>
                </c:pt>
                <c:pt idx="181">
                  <c:v>-68.988102855765163</c:v>
                </c:pt>
                <c:pt idx="182">
                  <c:v>-67.132688889833958</c:v>
                </c:pt>
                <c:pt idx="183">
                  <c:v>-65.139840283239209</c:v>
                </c:pt>
                <c:pt idx="184">
                  <c:v>-62.980206696145096</c:v>
                </c:pt>
                <c:pt idx="185">
                  <c:v>-60.611631706518821</c:v>
                </c:pt>
                <c:pt idx="186">
                  <c:v>-57.969569173870916</c:v>
                </c:pt>
                <c:pt idx="187">
                  <c:v>-54.94563247549813</c:v>
                </c:pt>
                <c:pt idx="188">
                  <c:v>-51.329026888139204</c:v>
                </c:pt>
                <c:pt idx="189">
                  <c:v>-46.577033334625291</c:v>
                </c:pt>
                <c:pt idx="190">
                  <c:v>-35</c:v>
                </c:pt>
              </c:numCache>
            </c:numRef>
          </c:yVal>
          <c:smooth val="0"/>
        </c:ser>
        <c:ser>
          <c:idx val="2"/>
          <c:order val="4"/>
          <c:tx>
            <c:v>kasjopeja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xVal>
            <c:numRef>
              <c:f>gwiazdy!$N$3:$N$7</c:f>
              <c:numCache>
                <c:formatCode>General</c:formatCode>
                <c:ptCount val="5"/>
                <c:pt idx="0">
                  <c:v>-5.831672725974502</c:v>
                </c:pt>
                <c:pt idx="1">
                  <c:v>-4.6391020381385228</c:v>
                </c:pt>
                <c:pt idx="2">
                  <c:v>-0.61379088274092708</c:v>
                </c:pt>
                <c:pt idx="3">
                  <c:v>-9.0823932863848817</c:v>
                </c:pt>
                <c:pt idx="4">
                  <c:v>-10.649851281879668</c:v>
                </c:pt>
              </c:numCache>
            </c:numRef>
          </c:xVal>
          <c:yVal>
            <c:numRef>
              <c:f>gwiazdy!$O$3:$O$7</c:f>
              <c:numCache>
                <c:formatCode>General</c:formatCode>
                <c:ptCount val="5"/>
                <c:pt idx="0">
                  <c:v>-24.880149428579333</c:v>
                </c:pt>
                <c:pt idx="1">
                  <c:v>-28.830763441479142</c:v>
                </c:pt>
                <c:pt idx="2">
                  <c:v>-26.914511883722469</c:v>
                </c:pt>
                <c:pt idx="3">
                  <c:v>-24.334845994697609</c:v>
                </c:pt>
                <c:pt idx="4">
                  <c:v>-20.359998936261167</c:v>
                </c:pt>
              </c:numCache>
            </c:numRef>
          </c:yVal>
          <c:smooth val="0"/>
        </c:ser>
        <c:ser>
          <c:idx val="5"/>
          <c:order val="5"/>
          <c:tx>
            <c:v>maly woz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FFFF00"/>
                </a:solidFill>
              </c:spPr>
            </c:marker>
            <c:bubble3D val="0"/>
          </c:dPt>
          <c:xVal>
            <c:numRef>
              <c:f>gwiazdy!$N$9:$N$15</c:f>
              <c:numCache>
                <c:formatCode>General</c:formatCode>
                <c:ptCount val="7"/>
                <c:pt idx="0">
                  <c:v>-0.3861082192438034</c:v>
                </c:pt>
                <c:pt idx="1">
                  <c:v>9.1964982930536685</c:v>
                </c:pt>
                <c:pt idx="2">
                  <c:v>11.999926054229933</c:v>
                </c:pt>
                <c:pt idx="3">
                  <c:v>6.5505083391165781</c:v>
                </c:pt>
                <c:pt idx="4">
                  <c:v>2.950485717432568</c:v>
                </c:pt>
                <c:pt idx="5">
                  <c:v>8.728109560259206</c:v>
                </c:pt>
                <c:pt idx="6">
                  <c:v>11.114735883227505</c:v>
                </c:pt>
              </c:numCache>
            </c:numRef>
          </c:xVal>
          <c:yVal>
            <c:numRef>
              <c:f>gwiazdy!$O$9:$O$15</c:f>
              <c:numCache>
                <c:formatCode>General</c:formatCode>
                <c:ptCount val="7"/>
                <c:pt idx="0">
                  <c:v>-0.51311778272313235</c:v>
                </c:pt>
                <c:pt idx="1">
                  <c:v>10.325173691997467</c:v>
                </c:pt>
                <c:pt idx="2">
                  <c:v>10.359277128891341</c:v>
                </c:pt>
                <c:pt idx="3">
                  <c:v>2.3187937378789636</c:v>
                </c:pt>
                <c:pt idx="4">
                  <c:v>0.41108695309462523</c:v>
                </c:pt>
                <c:pt idx="5">
                  <c:v>6.1049543477225896</c:v>
                </c:pt>
                <c:pt idx="6">
                  <c:v>5.567918090428404</c:v>
                </c:pt>
              </c:numCache>
            </c:numRef>
          </c:yVal>
          <c:smooth val="0"/>
        </c:ser>
        <c:ser>
          <c:idx val="6"/>
          <c:order val="6"/>
          <c:tx>
            <c:v>wielki woz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xVal>
            <c:numRef>
              <c:f>gwiazdy!$N$18:$N$24</c:f>
              <c:numCache>
                <c:formatCode>General</c:formatCode>
                <c:ptCount val="7"/>
                <c:pt idx="0">
                  <c:v>6.4401921499478068</c:v>
                </c:pt>
                <c:pt idx="1">
                  <c:v>-6.4023639053420442</c:v>
                </c:pt>
                <c:pt idx="2">
                  <c:v>15.509013253098303</c:v>
                </c:pt>
                <c:pt idx="3">
                  <c:v>10.466307360598764</c:v>
                </c:pt>
                <c:pt idx="4">
                  <c:v>-7.852622365159923</c:v>
                </c:pt>
                <c:pt idx="5">
                  <c:v>-1.3976397706635744</c:v>
                </c:pt>
                <c:pt idx="6">
                  <c:v>1.4406960213069373</c:v>
                </c:pt>
              </c:numCache>
            </c:numRef>
          </c:xVal>
          <c:yVal>
            <c:numRef>
              <c:f>gwiazdy!$O$18:$O$24</c:f>
              <c:numCache>
                <c:formatCode>General</c:formatCode>
                <c:ptCount val="7"/>
                <c:pt idx="0">
                  <c:v>28.999129748692955</c:v>
                </c:pt>
                <c:pt idx="1">
                  <c:v>23.805908474543866</c:v>
                </c:pt>
                <c:pt idx="2">
                  <c:v>31.939554009550523</c:v>
                </c:pt>
                <c:pt idx="3">
                  <c:v>28.76329929782602</c:v>
                </c:pt>
                <c:pt idx="4">
                  <c:v>28.266461925474982</c:v>
                </c:pt>
                <c:pt idx="5">
                  <c:v>31.651488781484659</c:v>
                </c:pt>
                <c:pt idx="6">
                  <c:v>28.733378406776588</c:v>
                </c:pt>
              </c:numCache>
            </c:numRef>
          </c:yVal>
          <c:smooth val="0"/>
        </c:ser>
        <c:ser>
          <c:idx val="7"/>
          <c:order val="7"/>
          <c:tx>
            <c:v>Orion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</c:spPr>
          </c:marker>
          <c:dPt>
            <c:idx val="0"/>
            <c:marker>
              <c:symbol val="circle"/>
              <c:size val="5"/>
            </c:marker>
            <c:bubble3D val="0"/>
          </c:dPt>
          <c:dPt>
            <c:idx val="1"/>
            <c:marker>
              <c:symbol val="circle"/>
              <c:size val="4"/>
            </c:marker>
            <c:bubble3D val="0"/>
          </c:dPt>
          <c:xVal>
            <c:numRef>
              <c:f>gwiazdy!$N$27:$N$33</c:f>
              <c:numCache>
                <c:formatCode>General</c:formatCode>
                <c:ptCount val="7"/>
                <c:pt idx="0">
                  <c:v>-83.713631881870526</c:v>
                </c:pt>
                <c:pt idx="1">
                  <c:v>-72.023188670473999</c:v>
                </c:pt>
                <c:pt idx="2">
                  <c:v>-71.9544024957126</c:v>
                </c:pt>
                <c:pt idx="3">
                  <c:v>-79.006858236685005</c:v>
                </c:pt>
                <c:pt idx="4">
                  <c:v>-79.82486514485953</c:v>
                </c:pt>
                <c:pt idx="5">
                  <c:v>-86.761316726311946</c:v>
                </c:pt>
                <c:pt idx="6">
                  <c:v>-78.036998885615148</c:v>
                </c:pt>
              </c:numCache>
            </c:numRef>
          </c:xVal>
          <c:yVal>
            <c:numRef>
              <c:f>gwiazdy!$O$27:$O$33</c:f>
              <c:numCache>
                <c:formatCode>General</c:formatCode>
                <c:ptCount val="7"/>
                <c:pt idx="0">
                  <c:v>-18.330853256121934</c:v>
                </c:pt>
                <c:pt idx="1">
                  <c:v>-2.7577264748803869</c:v>
                </c:pt>
                <c:pt idx="2">
                  <c:v>-12.303055131897707</c:v>
                </c:pt>
                <c:pt idx="3">
                  <c:v>-9.6060069783323012</c:v>
                </c:pt>
                <c:pt idx="4">
                  <c:v>-8.1026269875888044</c:v>
                </c:pt>
                <c:pt idx="5">
                  <c:v>-6.1377061533672643</c:v>
                </c:pt>
                <c:pt idx="6">
                  <c:v>-10.945107276920535</c:v>
                </c:pt>
              </c:numCache>
            </c:numRef>
          </c:yVal>
          <c:smooth val="0"/>
        </c:ser>
        <c:ser>
          <c:idx val="8"/>
          <c:order val="8"/>
          <c:tx>
            <c:v>Lutnia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</c:spPr>
          </c:marker>
          <c:dPt>
            <c:idx val="0"/>
            <c:marker>
              <c:symbol val="circle"/>
              <c:size val="5"/>
            </c:marker>
            <c:bubble3D val="0"/>
          </c:dPt>
          <c:xVal>
            <c:numRef>
              <c:f>gwiazdy!$N$35:$N$39</c:f>
              <c:numCache>
                <c:formatCode>General</c:formatCode>
                <c:ptCount val="5"/>
                <c:pt idx="0">
                  <c:v>44.232898181972629</c:v>
                </c:pt>
                <c:pt idx="1">
                  <c:v>48.579474058363836</c:v>
                </c:pt>
                <c:pt idx="2">
                  <c:v>48.427254673376041</c:v>
                </c:pt>
                <c:pt idx="3">
                  <c:v>45.216522325947146</c:v>
                </c:pt>
                <c:pt idx="4">
                  <c:v>44.999532798212805</c:v>
                </c:pt>
              </c:numCache>
            </c:numRef>
          </c:xVal>
          <c:yVal>
            <c:numRef>
              <c:f>gwiazdy!$O$35:$O$39</c:f>
              <c:numCache>
                <c:formatCode>General</c:formatCode>
                <c:ptCount val="5"/>
                <c:pt idx="0">
                  <c:v>-6.4122816402910265</c:v>
                </c:pt>
                <c:pt idx="1">
                  <c:v>-11.887582625357963</c:v>
                </c:pt>
                <c:pt idx="2">
                  <c:v>-9.8828591071315</c:v>
                </c:pt>
                <c:pt idx="3">
                  <c:v>-10.140722134133259</c:v>
                </c:pt>
                <c:pt idx="4">
                  <c:v>-8.1027403447706483</c:v>
                </c:pt>
              </c:numCache>
            </c:numRef>
          </c:yVal>
          <c:smooth val="0"/>
        </c:ser>
        <c:ser>
          <c:idx val="9"/>
          <c:order val="9"/>
          <c:tx>
            <c:v>Wielki Pies Syriusz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</c:spPr>
          </c:marker>
          <c:xVal>
            <c:numRef>
              <c:f>gwiazdy!$N$41</c:f>
              <c:numCache>
                <c:formatCode>General</c:formatCode>
                <c:ptCount val="1"/>
                <c:pt idx="0">
                  <c:v>-91.623231749288152</c:v>
                </c:pt>
              </c:numCache>
            </c:numRef>
          </c:xVal>
          <c:yVal>
            <c:numRef>
              <c:f>gwiazdy!$O$41</c:f>
              <c:numCache>
                <c:formatCode>General</c:formatCode>
                <c:ptCount val="1"/>
                <c:pt idx="0">
                  <c:v>16.655579293141781</c:v>
                </c:pt>
              </c:numCache>
            </c:numRef>
          </c:yVal>
          <c:smooth val="0"/>
        </c:ser>
        <c:ser>
          <c:idx val="10"/>
          <c:order val="10"/>
          <c:tx>
            <c:v>Orzeł Alatair</c:v>
          </c:tx>
          <c:spPr>
            <a:ln w="28575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gwiazdy!$N$43</c:f>
              <c:numCache>
                <c:formatCode>General</c:formatCode>
                <c:ptCount val="1"/>
                <c:pt idx="0">
                  <c:v>63.247159977528867</c:v>
                </c:pt>
              </c:numCache>
            </c:numRef>
          </c:xVal>
          <c:yVal>
            <c:numRef>
              <c:f>gwiazdy!$O$43</c:f>
              <c:numCache>
                <c:formatCode>General</c:formatCode>
                <c:ptCount val="1"/>
                <c:pt idx="0">
                  <c:v>-31.822281740678516</c:v>
                </c:pt>
              </c:numCache>
            </c:numRef>
          </c:yVal>
          <c:smooth val="0"/>
        </c:ser>
        <c:ser>
          <c:idx val="11"/>
          <c:order val="11"/>
          <c:tx>
            <c:v>Łabądź Deneb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gwiazdy!$N$45</c:f>
              <c:numCache>
                <c:formatCode>General</c:formatCode>
                <c:ptCount val="1"/>
                <c:pt idx="0">
                  <c:v>30.168095354545262</c:v>
                </c:pt>
              </c:numCache>
            </c:numRef>
          </c:xVal>
          <c:yVal>
            <c:numRef>
              <c:f>gwiazdy!$O$45</c:f>
              <c:numCache>
                <c:formatCode>General</c:formatCode>
                <c:ptCount val="1"/>
                <c:pt idx="0">
                  <c:v>-24.755965217496978</c:v>
                </c:pt>
              </c:numCache>
            </c:numRef>
          </c:yVal>
          <c:smooth val="0"/>
        </c:ser>
        <c:ser>
          <c:idx val="12"/>
          <c:order val="12"/>
          <c:tx>
            <c:v>ekliptyka</c:v>
          </c:tx>
          <c:spPr>
            <a:ln w="28575">
              <a:noFill/>
            </a:ln>
          </c:spPr>
          <c:marker>
            <c:symbol val="x"/>
            <c:size val="2"/>
            <c:spPr>
              <a:solidFill>
                <a:schemeClr val="tx2">
                  <a:lumMod val="40000"/>
                  <a:lumOff val="60000"/>
                </a:schemeClr>
              </a:solidFill>
            </c:spPr>
          </c:marker>
          <c:dPt>
            <c:idx val="16"/>
            <c:marker>
              <c:symbol val="circle"/>
              <c:size val="2"/>
            </c:marker>
            <c:bubble3D val="0"/>
          </c:dPt>
          <c:dPt>
            <c:idx val="27"/>
            <c:marker>
              <c:symbol val="circle"/>
              <c:size val="2"/>
            </c:marker>
            <c:bubble3D val="0"/>
          </c:dPt>
          <c:xVal>
            <c:numRef>
              <c:f>ekliptyka!$A$7:$A$37</c:f>
              <c:numCache>
                <c:formatCode>General</c:formatCode>
                <c:ptCount val="31"/>
                <c:pt idx="0">
                  <c:v>-75</c:v>
                </c:pt>
                <c:pt idx="1">
                  <c:v>-70</c:v>
                </c:pt>
                <c:pt idx="2">
                  <c:v>-65</c:v>
                </c:pt>
                <c:pt idx="3">
                  <c:v>-60</c:v>
                </c:pt>
                <c:pt idx="4">
                  <c:v>-55</c:v>
                </c:pt>
                <c:pt idx="5">
                  <c:v>-50</c:v>
                </c:pt>
                <c:pt idx="6">
                  <c:v>-45</c:v>
                </c:pt>
                <c:pt idx="7">
                  <c:v>-40</c:v>
                </c:pt>
                <c:pt idx="8">
                  <c:v>-35</c:v>
                </c:pt>
                <c:pt idx="9">
                  <c:v>-30</c:v>
                </c:pt>
                <c:pt idx="10">
                  <c:v>-25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  <c:pt idx="14">
                  <c:v>-5</c:v>
                </c:pt>
                <c:pt idx="15">
                  <c:v>0</c:v>
                </c:pt>
                <c:pt idx="16">
                  <c:v>5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</c:numCache>
            </c:numRef>
          </c:xVal>
          <c:yVal>
            <c:numRef>
              <c:f>ekliptyka!$B$7:$B$37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26.792463196395829</c:v>
                </c:pt>
                <c:pt idx="5">
                  <c:v>38.156249596682564</c:v>
                </c:pt>
                <c:pt idx="6">
                  <c:v>46.278240123130473</c:v>
                </c:pt>
                <c:pt idx="7">
                  <c:v>52.69008522718341</c:v>
                </c:pt>
                <c:pt idx="8">
                  <c:v>57.965618735865668</c:v>
                </c:pt>
                <c:pt idx="9">
                  <c:v>62.395385394442975</c:v>
                </c:pt>
                <c:pt idx="10">
                  <c:v>66.150428920950617</c:v>
                </c:pt>
                <c:pt idx="11">
                  <c:v>69.341013356967309</c:v>
                </c:pt>
                <c:pt idx="12">
                  <c:v>72.042542840950347</c:v>
                </c:pt>
                <c:pt idx="13">
                  <c:v>74.308630783885363</c:v>
                </c:pt>
                <c:pt idx="14">
                  <c:v>76.178327458259972</c:v>
                </c:pt>
                <c:pt idx="15">
                  <c:v>77.680391121536672</c:v>
                </c:pt>
                <c:pt idx="16">
                  <c:v>78.835932636229018</c:v>
                </c:pt>
                <c:pt idx="17">
                  <c:v>79.660100372803228</c:v>
                </c:pt>
                <c:pt idx="18">
                  <c:v>80.163160856128059</c:v>
                </c:pt>
                <c:pt idx="19">
                  <c:v>80.351172049947948</c:v>
                </c:pt>
                <c:pt idx="20">
                  <c:v>80.226358730211246</c:v>
                </c:pt>
                <c:pt idx="21">
                  <c:v>79.787246311743758</c:v>
                </c:pt>
                <c:pt idx="22">
                  <c:v>79.028572388340834</c:v>
                </c:pt>
                <c:pt idx="23">
                  <c:v>77.940963305118515</c:v>
                </c:pt>
                <c:pt idx="24">
                  <c:v>76.510327759016491</c:v>
                </c:pt>
                <c:pt idx="25">
                  <c:v>74.716870694549002</c:v>
                </c:pt>
                <c:pt idx="26">
                  <c:v>72.533552384131468</c:v>
                </c:pt>
                <c:pt idx="27">
                  <c:v>69.923677890690499</c:v>
                </c:pt>
                <c:pt idx="28">
                  <c:v>66.837032124398192</c:v>
                </c:pt>
                <c:pt idx="29">
                  <c:v>63.20341043421768</c:v>
                </c:pt>
                <c:pt idx="30">
                  <c:v>58.921096801989783</c:v>
                </c:pt>
              </c:numCache>
            </c:numRef>
          </c:yVal>
          <c:smooth val="0"/>
        </c:ser>
        <c:ser>
          <c:idx val="13"/>
          <c:order val="13"/>
          <c:tx>
            <c:v>ekliptyka2</c:v>
          </c:tx>
          <c:spPr>
            <a:ln w="28575">
              <a:noFill/>
            </a:ln>
          </c:spPr>
          <c:marker>
            <c:symbol val="x"/>
            <c:size val="2"/>
            <c:spPr>
              <a:solidFill>
                <a:srgbClr val="0070C0">
                  <a:alpha val="99000"/>
                </a:srgbClr>
              </a:solidFill>
            </c:spPr>
          </c:marker>
          <c:xVal>
            <c:numRef>
              <c:f>ekliptyka!$A$7:$A$37</c:f>
              <c:numCache>
                <c:formatCode>General</c:formatCode>
                <c:ptCount val="31"/>
                <c:pt idx="0">
                  <c:v>-75</c:v>
                </c:pt>
                <c:pt idx="1">
                  <c:v>-70</c:v>
                </c:pt>
                <c:pt idx="2">
                  <c:v>-65</c:v>
                </c:pt>
                <c:pt idx="3">
                  <c:v>-60</c:v>
                </c:pt>
                <c:pt idx="4">
                  <c:v>-55</c:v>
                </c:pt>
                <c:pt idx="5">
                  <c:v>-50</c:v>
                </c:pt>
                <c:pt idx="6">
                  <c:v>-45</c:v>
                </c:pt>
                <c:pt idx="7">
                  <c:v>-40</c:v>
                </c:pt>
                <c:pt idx="8">
                  <c:v>-35</c:v>
                </c:pt>
                <c:pt idx="9">
                  <c:v>-30</c:v>
                </c:pt>
                <c:pt idx="10">
                  <c:v>-25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  <c:pt idx="14">
                  <c:v>-5</c:v>
                </c:pt>
                <c:pt idx="15">
                  <c:v>0</c:v>
                </c:pt>
                <c:pt idx="16">
                  <c:v>5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</c:numCache>
            </c:numRef>
          </c:xVal>
          <c:yVal>
            <c:numRef>
              <c:f>ekliptyka!$C$7:$C$37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-26.086936496585707</c:v>
                </c:pt>
                <c:pt idx="5">
                  <c:v>-37.450722896872442</c:v>
                </c:pt>
                <c:pt idx="6">
                  <c:v>-45.572713423320351</c:v>
                </c:pt>
                <c:pt idx="7">
                  <c:v>-51.984558527373288</c:v>
                </c:pt>
                <c:pt idx="8">
                  <c:v>-57.260092036055546</c:v>
                </c:pt>
                <c:pt idx="9">
                  <c:v>-61.689858694632854</c:v>
                </c:pt>
                <c:pt idx="10">
                  <c:v>-65.444902221140495</c:v>
                </c:pt>
                <c:pt idx="11">
                  <c:v>-68.635486657157188</c:v>
                </c:pt>
                <c:pt idx="12">
                  <c:v>-71.337016141140225</c:v>
                </c:pt>
                <c:pt idx="13">
                  <c:v>-73.603104084075241</c:v>
                </c:pt>
                <c:pt idx="14">
                  <c:v>-75.47280075844985</c:v>
                </c:pt>
                <c:pt idx="15">
                  <c:v>-76.974864421726551</c:v>
                </c:pt>
                <c:pt idx="16">
                  <c:v>-78.130405936418896</c:v>
                </c:pt>
                <c:pt idx="17">
                  <c:v>-78.954573672993106</c:v>
                </c:pt>
                <c:pt idx="18">
                  <c:v>-79.457634156317937</c:v>
                </c:pt>
                <c:pt idx="19">
                  <c:v>-79.645645350137826</c:v>
                </c:pt>
                <c:pt idx="20">
                  <c:v>-79.520832030401124</c:v>
                </c:pt>
                <c:pt idx="21">
                  <c:v>-79.081719611933636</c:v>
                </c:pt>
                <c:pt idx="22">
                  <c:v>-78.323045688530712</c:v>
                </c:pt>
                <c:pt idx="23">
                  <c:v>-77.235436605308394</c:v>
                </c:pt>
                <c:pt idx="24">
                  <c:v>-75.804801059206369</c:v>
                </c:pt>
                <c:pt idx="25">
                  <c:v>-74.01134399473888</c:v>
                </c:pt>
                <c:pt idx="26">
                  <c:v>-71.828025684321346</c:v>
                </c:pt>
                <c:pt idx="27">
                  <c:v>-69.218151190880377</c:v>
                </c:pt>
                <c:pt idx="28">
                  <c:v>-66.13150542458807</c:v>
                </c:pt>
                <c:pt idx="29">
                  <c:v>-62.497883734407559</c:v>
                </c:pt>
                <c:pt idx="30">
                  <c:v>-58.215570102179662</c:v>
                </c:pt>
              </c:numCache>
            </c:numRef>
          </c:yVal>
          <c:smooth val="0"/>
        </c:ser>
        <c:ser>
          <c:idx val="16"/>
          <c:order val="14"/>
          <c:tx>
            <c:v>biegun ekliptyki</c:v>
          </c:tx>
          <c:spPr>
            <a:ln w="28575">
              <a:noFill/>
            </a:ln>
          </c:spPr>
          <c:dPt>
            <c:idx val="0"/>
            <c:marker>
              <c:symbol val="diamond"/>
              <c:size val="5"/>
              <c:spPr>
                <a:solidFill>
                  <a:srgbClr val="00B050"/>
                </a:solidFill>
              </c:spPr>
            </c:marker>
            <c:bubble3D val="0"/>
          </c:dPt>
          <c:xVal>
            <c:numRef>
              <c:f>gwiazdy!$N$46</c:f>
              <c:numCache>
                <c:formatCode>General</c:formatCode>
                <c:ptCount val="1"/>
                <c:pt idx="0">
                  <c:v>20.504584443777158</c:v>
                </c:pt>
              </c:numCache>
            </c:numRef>
          </c:xVal>
          <c:yVal>
            <c:numRef>
              <c:f>gwiazdy!$O$46</c:f>
              <c:numCache>
                <c:formatCode>General</c:formatCode>
                <c:ptCount val="1"/>
                <c:pt idx="0">
                  <c:v>0.35276334990506009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03136"/>
        <c:axId val="100286464"/>
      </c:scatterChart>
      <c:valAx>
        <c:axId val="103803136"/>
        <c:scaling>
          <c:orientation val="minMax"/>
          <c:max val="120"/>
          <c:min val="-120"/>
        </c:scaling>
        <c:delete val="0"/>
        <c:axPos val="b"/>
        <c:numFmt formatCode="General" sourceLinked="1"/>
        <c:majorTickMark val="out"/>
        <c:minorTickMark val="none"/>
        <c:tickLblPos val="nextTo"/>
        <c:crossAx val="100286464"/>
        <c:crossesAt val="0"/>
        <c:crossBetween val="midCat"/>
      </c:valAx>
      <c:valAx>
        <c:axId val="100286464"/>
        <c:scaling>
          <c:orientation val="minMax"/>
          <c:max val="120"/>
          <c:min val="-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803136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</c:spPr>
          </c:marker>
          <c:xVal>
            <c:numRef>
              <c:f>gwiazdy!$N$3:$N$45</c:f>
              <c:numCache>
                <c:formatCode>General</c:formatCode>
                <c:ptCount val="43"/>
                <c:pt idx="0">
                  <c:v>-5.831672725974502</c:v>
                </c:pt>
                <c:pt idx="1">
                  <c:v>-4.6391020381385228</c:v>
                </c:pt>
                <c:pt idx="2">
                  <c:v>-0.61379088274092708</c:v>
                </c:pt>
                <c:pt idx="3">
                  <c:v>-9.0823932863848817</c:v>
                </c:pt>
                <c:pt idx="4">
                  <c:v>-10.649851281879668</c:v>
                </c:pt>
                <c:pt idx="6">
                  <c:v>-0.3861082192438034</c:v>
                </c:pt>
                <c:pt idx="7">
                  <c:v>9.1964982930536685</c:v>
                </c:pt>
                <c:pt idx="8">
                  <c:v>11.999926054229933</c:v>
                </c:pt>
                <c:pt idx="9">
                  <c:v>6.5505083391165781</c:v>
                </c:pt>
                <c:pt idx="10">
                  <c:v>2.950485717432568</c:v>
                </c:pt>
                <c:pt idx="11">
                  <c:v>8.728109560259206</c:v>
                </c:pt>
                <c:pt idx="12">
                  <c:v>11.114735883227505</c:v>
                </c:pt>
                <c:pt idx="13">
                  <c:v>7.3187193322060589</c:v>
                </c:pt>
                <c:pt idx="15">
                  <c:v>6.4401921499478068</c:v>
                </c:pt>
                <c:pt idx="16">
                  <c:v>-6.4023639053420442</c:v>
                </c:pt>
                <c:pt idx="17">
                  <c:v>15.509013253098303</c:v>
                </c:pt>
                <c:pt idx="18">
                  <c:v>10.466307360598764</c:v>
                </c:pt>
                <c:pt idx="19">
                  <c:v>-7.852622365159923</c:v>
                </c:pt>
                <c:pt idx="20">
                  <c:v>-1.3976397706635744</c:v>
                </c:pt>
                <c:pt idx="21">
                  <c:v>1.4406960213069373</c:v>
                </c:pt>
                <c:pt idx="22">
                  <c:v>-9.3163886603724357</c:v>
                </c:pt>
                <c:pt idx="24">
                  <c:v>-83.713631881870526</c:v>
                </c:pt>
                <c:pt idx="25">
                  <c:v>-72.023188670473999</c:v>
                </c:pt>
                <c:pt idx="26">
                  <c:v>-71.9544024957126</c:v>
                </c:pt>
                <c:pt idx="27">
                  <c:v>-79.006858236685005</c:v>
                </c:pt>
                <c:pt idx="28">
                  <c:v>-79.82486514485953</c:v>
                </c:pt>
                <c:pt idx="29">
                  <c:v>-86.761316726311946</c:v>
                </c:pt>
                <c:pt idx="30">
                  <c:v>-78.036998885615148</c:v>
                </c:pt>
                <c:pt idx="32">
                  <c:v>44.232898181972629</c:v>
                </c:pt>
                <c:pt idx="33">
                  <c:v>48.579474058363836</c:v>
                </c:pt>
                <c:pt idx="34">
                  <c:v>48.427254673376041</c:v>
                </c:pt>
                <c:pt idx="35">
                  <c:v>45.216522325947146</c:v>
                </c:pt>
                <c:pt idx="36">
                  <c:v>44.999532798212805</c:v>
                </c:pt>
                <c:pt idx="38">
                  <c:v>-91.623231749288152</c:v>
                </c:pt>
                <c:pt idx="40">
                  <c:v>63.247159977528867</c:v>
                </c:pt>
                <c:pt idx="42">
                  <c:v>30.168095354545262</c:v>
                </c:pt>
              </c:numCache>
            </c:numRef>
          </c:xVal>
          <c:yVal>
            <c:numRef>
              <c:f>gwiazdy!$O$3:$O$45</c:f>
              <c:numCache>
                <c:formatCode>General</c:formatCode>
                <c:ptCount val="43"/>
                <c:pt idx="0">
                  <c:v>-24.880149428579333</c:v>
                </c:pt>
                <c:pt idx="1">
                  <c:v>-28.830763441479142</c:v>
                </c:pt>
                <c:pt idx="2">
                  <c:v>-26.914511883722469</c:v>
                </c:pt>
                <c:pt idx="3">
                  <c:v>-24.334845994697609</c:v>
                </c:pt>
                <c:pt idx="4">
                  <c:v>-20.359998936261167</c:v>
                </c:pt>
                <c:pt idx="6">
                  <c:v>-0.51311778272313235</c:v>
                </c:pt>
                <c:pt idx="7">
                  <c:v>10.325173691997467</c:v>
                </c:pt>
                <c:pt idx="8">
                  <c:v>10.359277128891341</c:v>
                </c:pt>
                <c:pt idx="9">
                  <c:v>2.3187937378789636</c:v>
                </c:pt>
                <c:pt idx="10">
                  <c:v>0.41108695309462523</c:v>
                </c:pt>
                <c:pt idx="11">
                  <c:v>6.1049543477225896</c:v>
                </c:pt>
                <c:pt idx="12">
                  <c:v>5.567918090428404</c:v>
                </c:pt>
                <c:pt idx="13">
                  <c:v>10.11200924062609</c:v>
                </c:pt>
                <c:pt idx="15">
                  <c:v>28.999129748692955</c:v>
                </c:pt>
                <c:pt idx="16">
                  <c:v>23.805908474543866</c:v>
                </c:pt>
                <c:pt idx="17">
                  <c:v>31.939554009550523</c:v>
                </c:pt>
                <c:pt idx="18">
                  <c:v>28.76329929782602</c:v>
                </c:pt>
                <c:pt idx="19">
                  <c:v>28.266461925474982</c:v>
                </c:pt>
                <c:pt idx="20">
                  <c:v>31.651488781484659</c:v>
                </c:pt>
                <c:pt idx="21">
                  <c:v>28.733378406776588</c:v>
                </c:pt>
                <c:pt idx="22">
                  <c:v>38.59910022099151</c:v>
                </c:pt>
                <c:pt idx="24">
                  <c:v>-18.330853256121934</c:v>
                </c:pt>
                <c:pt idx="25">
                  <c:v>-2.7577264748803869</c:v>
                </c:pt>
                <c:pt idx="26">
                  <c:v>-12.303055131897707</c:v>
                </c:pt>
                <c:pt idx="27">
                  <c:v>-9.6060069783323012</c:v>
                </c:pt>
                <c:pt idx="28">
                  <c:v>-8.1026269875888044</c:v>
                </c:pt>
                <c:pt idx="29">
                  <c:v>-6.1377061533672643</c:v>
                </c:pt>
                <c:pt idx="30">
                  <c:v>-10.945107276920535</c:v>
                </c:pt>
                <c:pt idx="32">
                  <c:v>-6.4122816402910265</c:v>
                </c:pt>
                <c:pt idx="33">
                  <c:v>-11.887582625357963</c:v>
                </c:pt>
                <c:pt idx="34">
                  <c:v>-9.8828591071315</c:v>
                </c:pt>
                <c:pt idx="35">
                  <c:v>-10.140722134133259</c:v>
                </c:pt>
                <c:pt idx="36">
                  <c:v>-8.1027403447706483</c:v>
                </c:pt>
                <c:pt idx="38">
                  <c:v>16.655579293141781</c:v>
                </c:pt>
                <c:pt idx="40">
                  <c:v>-31.822281740678516</c:v>
                </c:pt>
                <c:pt idx="42">
                  <c:v>-24.755965217496978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02208"/>
        <c:axId val="100321536"/>
      </c:scatterChart>
      <c:valAx>
        <c:axId val="100302208"/>
        <c:scaling>
          <c:orientation val="minMax"/>
          <c:max val="90"/>
          <c:min val="-90"/>
        </c:scaling>
        <c:delete val="0"/>
        <c:axPos val="b"/>
        <c:numFmt formatCode="General" sourceLinked="1"/>
        <c:majorTickMark val="out"/>
        <c:minorTickMark val="none"/>
        <c:tickLblPos val="nextTo"/>
        <c:crossAx val="100321536"/>
        <c:crosses val="autoZero"/>
        <c:crossBetween val="midCat"/>
        <c:majorUnit val="10"/>
      </c:valAx>
      <c:valAx>
        <c:axId val="100321536"/>
        <c:scaling>
          <c:orientation val="minMax"/>
          <c:max val="90"/>
          <c:min val="-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02208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ekliptyka!$B$6</c:f>
              <c:strCache>
                <c:ptCount val="1"/>
                <c:pt idx="0">
                  <c:v>y1</c:v>
                </c:pt>
              </c:strCache>
            </c:strRef>
          </c:tx>
          <c:spPr>
            <a:ln w="28575">
              <a:noFill/>
            </a:ln>
          </c:spPr>
          <c:xVal>
            <c:numRef>
              <c:f>ekliptyka!$A$7:$A$37</c:f>
              <c:numCache>
                <c:formatCode>General</c:formatCode>
                <c:ptCount val="31"/>
                <c:pt idx="0">
                  <c:v>-75</c:v>
                </c:pt>
                <c:pt idx="1">
                  <c:v>-70</c:v>
                </c:pt>
                <c:pt idx="2">
                  <c:v>-65</c:v>
                </c:pt>
                <c:pt idx="3">
                  <c:v>-60</c:v>
                </c:pt>
                <c:pt idx="4">
                  <c:v>-55</c:v>
                </c:pt>
                <c:pt idx="5">
                  <c:v>-50</c:v>
                </c:pt>
                <c:pt idx="6">
                  <c:v>-45</c:v>
                </c:pt>
                <c:pt idx="7">
                  <c:v>-40</c:v>
                </c:pt>
                <c:pt idx="8">
                  <c:v>-35</c:v>
                </c:pt>
                <c:pt idx="9">
                  <c:v>-30</c:v>
                </c:pt>
                <c:pt idx="10">
                  <c:v>-25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  <c:pt idx="14">
                  <c:v>-5</c:v>
                </c:pt>
                <c:pt idx="15">
                  <c:v>0</c:v>
                </c:pt>
                <c:pt idx="16">
                  <c:v>5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</c:numCache>
            </c:numRef>
          </c:xVal>
          <c:yVal>
            <c:numRef>
              <c:f>ekliptyka!$B$7:$B$37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26.792463196395829</c:v>
                </c:pt>
                <c:pt idx="5">
                  <c:v>38.156249596682564</c:v>
                </c:pt>
                <c:pt idx="6">
                  <c:v>46.278240123130473</c:v>
                </c:pt>
                <c:pt idx="7">
                  <c:v>52.69008522718341</c:v>
                </c:pt>
                <c:pt idx="8">
                  <c:v>57.965618735865668</c:v>
                </c:pt>
                <c:pt idx="9">
                  <c:v>62.395385394442975</c:v>
                </c:pt>
                <c:pt idx="10">
                  <c:v>66.150428920950617</c:v>
                </c:pt>
                <c:pt idx="11">
                  <c:v>69.341013356967309</c:v>
                </c:pt>
                <c:pt idx="12">
                  <c:v>72.042542840950347</c:v>
                </c:pt>
                <c:pt idx="13">
                  <c:v>74.308630783885363</c:v>
                </c:pt>
                <c:pt idx="14">
                  <c:v>76.178327458259972</c:v>
                </c:pt>
                <c:pt idx="15">
                  <c:v>77.680391121536672</c:v>
                </c:pt>
                <c:pt idx="16">
                  <c:v>78.835932636229018</c:v>
                </c:pt>
                <c:pt idx="17">
                  <c:v>79.660100372803228</c:v>
                </c:pt>
                <c:pt idx="18">
                  <c:v>80.163160856128059</c:v>
                </c:pt>
                <c:pt idx="19">
                  <c:v>80.351172049947948</c:v>
                </c:pt>
                <c:pt idx="20">
                  <c:v>80.226358730211246</c:v>
                </c:pt>
                <c:pt idx="21">
                  <c:v>79.787246311743758</c:v>
                </c:pt>
                <c:pt idx="22">
                  <c:v>79.028572388340834</c:v>
                </c:pt>
                <c:pt idx="23">
                  <c:v>77.940963305118515</c:v>
                </c:pt>
                <c:pt idx="24">
                  <c:v>76.510327759016491</c:v>
                </c:pt>
                <c:pt idx="25">
                  <c:v>74.716870694549002</c:v>
                </c:pt>
                <c:pt idx="26">
                  <c:v>72.533552384131468</c:v>
                </c:pt>
                <c:pt idx="27">
                  <c:v>69.923677890690499</c:v>
                </c:pt>
                <c:pt idx="28">
                  <c:v>66.837032124398192</c:v>
                </c:pt>
                <c:pt idx="29">
                  <c:v>63.20341043421768</c:v>
                </c:pt>
                <c:pt idx="30">
                  <c:v>58.921096801989783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ekliptyka!$C$6</c:f>
              <c:strCache>
                <c:ptCount val="1"/>
                <c:pt idx="0">
                  <c:v>y2</c:v>
                </c:pt>
              </c:strCache>
            </c:strRef>
          </c:tx>
          <c:spPr>
            <a:ln w="28575">
              <a:noFill/>
            </a:ln>
          </c:spPr>
          <c:xVal>
            <c:numRef>
              <c:f>ekliptyka!$A$7:$A$37</c:f>
              <c:numCache>
                <c:formatCode>General</c:formatCode>
                <c:ptCount val="31"/>
                <c:pt idx="0">
                  <c:v>-75</c:v>
                </c:pt>
                <c:pt idx="1">
                  <c:v>-70</c:v>
                </c:pt>
                <c:pt idx="2">
                  <c:v>-65</c:v>
                </c:pt>
                <c:pt idx="3">
                  <c:v>-60</c:v>
                </c:pt>
                <c:pt idx="4">
                  <c:v>-55</c:v>
                </c:pt>
                <c:pt idx="5">
                  <c:v>-50</c:v>
                </c:pt>
                <c:pt idx="6">
                  <c:v>-45</c:v>
                </c:pt>
                <c:pt idx="7">
                  <c:v>-40</c:v>
                </c:pt>
                <c:pt idx="8">
                  <c:v>-35</c:v>
                </c:pt>
                <c:pt idx="9">
                  <c:v>-30</c:v>
                </c:pt>
                <c:pt idx="10">
                  <c:v>-25</c:v>
                </c:pt>
                <c:pt idx="11">
                  <c:v>-20</c:v>
                </c:pt>
                <c:pt idx="12">
                  <c:v>-15</c:v>
                </c:pt>
                <c:pt idx="13">
                  <c:v>-10</c:v>
                </c:pt>
                <c:pt idx="14">
                  <c:v>-5</c:v>
                </c:pt>
                <c:pt idx="15">
                  <c:v>0</c:v>
                </c:pt>
                <c:pt idx="16">
                  <c:v>5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</c:numCache>
            </c:numRef>
          </c:xVal>
          <c:yVal>
            <c:numRef>
              <c:f>ekliptyka!$C$7:$C$37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-26.086936496585707</c:v>
                </c:pt>
                <c:pt idx="5">
                  <c:v>-37.450722896872442</c:v>
                </c:pt>
                <c:pt idx="6">
                  <c:v>-45.572713423320351</c:v>
                </c:pt>
                <c:pt idx="7">
                  <c:v>-51.984558527373288</c:v>
                </c:pt>
                <c:pt idx="8">
                  <c:v>-57.260092036055546</c:v>
                </c:pt>
                <c:pt idx="9">
                  <c:v>-61.689858694632854</c:v>
                </c:pt>
                <c:pt idx="10">
                  <c:v>-65.444902221140495</c:v>
                </c:pt>
                <c:pt idx="11">
                  <c:v>-68.635486657157188</c:v>
                </c:pt>
                <c:pt idx="12">
                  <c:v>-71.337016141140225</c:v>
                </c:pt>
                <c:pt idx="13">
                  <c:v>-73.603104084075241</c:v>
                </c:pt>
                <c:pt idx="14">
                  <c:v>-75.47280075844985</c:v>
                </c:pt>
                <c:pt idx="15">
                  <c:v>-76.974864421726551</c:v>
                </c:pt>
                <c:pt idx="16">
                  <c:v>-78.130405936418896</c:v>
                </c:pt>
                <c:pt idx="17">
                  <c:v>-78.954573672993106</c:v>
                </c:pt>
                <c:pt idx="18">
                  <c:v>-79.457634156317937</c:v>
                </c:pt>
                <c:pt idx="19">
                  <c:v>-79.645645350137826</c:v>
                </c:pt>
                <c:pt idx="20">
                  <c:v>-79.520832030401124</c:v>
                </c:pt>
                <c:pt idx="21">
                  <c:v>-79.081719611933636</c:v>
                </c:pt>
                <c:pt idx="22">
                  <c:v>-78.323045688530712</c:v>
                </c:pt>
                <c:pt idx="23">
                  <c:v>-77.235436605308394</c:v>
                </c:pt>
                <c:pt idx="24">
                  <c:v>-75.804801059206369</c:v>
                </c:pt>
                <c:pt idx="25">
                  <c:v>-74.01134399473888</c:v>
                </c:pt>
                <c:pt idx="26">
                  <c:v>-71.828025684321346</c:v>
                </c:pt>
                <c:pt idx="27">
                  <c:v>-69.218151190880377</c:v>
                </c:pt>
                <c:pt idx="28">
                  <c:v>-66.13150542458807</c:v>
                </c:pt>
                <c:pt idx="29">
                  <c:v>-62.497883734407559</c:v>
                </c:pt>
                <c:pt idx="30">
                  <c:v>-58.215570102179662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ekliptyka!$N$2</c:f>
              <c:strCache>
                <c:ptCount val="1"/>
                <c:pt idx="0">
                  <c:v>Biegun eklipyki</c:v>
                </c:pt>
              </c:strCache>
            </c:strRef>
          </c:tx>
          <c:spPr>
            <a:ln w="28575">
              <a:noFill/>
            </a:ln>
          </c:spPr>
          <c:xVal>
            <c:numRef>
              <c:f>ekliptyka!$N$3</c:f>
              <c:numCache>
                <c:formatCode>General</c:formatCode>
                <c:ptCount val="1"/>
                <c:pt idx="0">
                  <c:v>20.504584443777158</c:v>
                </c:pt>
              </c:numCache>
            </c:numRef>
          </c:xVal>
          <c:yVal>
            <c:numRef>
              <c:f>ekliptyka!$O$3</c:f>
              <c:numCache>
                <c:formatCode>General</c:formatCode>
                <c:ptCount val="1"/>
                <c:pt idx="0">
                  <c:v>0.35276334990506009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26656"/>
        <c:axId val="99132544"/>
      </c:scatterChart>
      <c:valAx>
        <c:axId val="991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32544"/>
        <c:crosses val="autoZero"/>
        <c:crossBetween val="midCat"/>
      </c:valAx>
      <c:valAx>
        <c:axId val="9913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126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ramka!$F$2</c:f>
              <c:strCache>
                <c:ptCount val="1"/>
                <c:pt idx="0">
                  <c:v>yg</c:v>
                </c:pt>
              </c:strCache>
            </c:strRef>
          </c:tx>
          <c:spPr>
            <a:ln w="28575">
              <a:noFill/>
            </a:ln>
          </c:spPr>
          <c:xVal>
            <c:numRef>
              <c:f>ramka!$E$3:$E$193</c:f>
              <c:numCache>
                <c:formatCode>General</c:formatCode>
                <c:ptCount val="191"/>
                <c:pt idx="0">
                  <c:v>-95</c:v>
                </c:pt>
                <c:pt idx="1">
                  <c:v>-94</c:v>
                </c:pt>
                <c:pt idx="2">
                  <c:v>-93</c:v>
                </c:pt>
                <c:pt idx="3">
                  <c:v>-92</c:v>
                </c:pt>
                <c:pt idx="4">
                  <c:v>-91</c:v>
                </c:pt>
                <c:pt idx="5">
                  <c:v>-90</c:v>
                </c:pt>
                <c:pt idx="6">
                  <c:v>-89</c:v>
                </c:pt>
                <c:pt idx="7">
                  <c:v>-88</c:v>
                </c:pt>
                <c:pt idx="8">
                  <c:v>-87</c:v>
                </c:pt>
                <c:pt idx="9">
                  <c:v>-86</c:v>
                </c:pt>
                <c:pt idx="10">
                  <c:v>-85</c:v>
                </c:pt>
                <c:pt idx="11">
                  <c:v>-84</c:v>
                </c:pt>
                <c:pt idx="12">
                  <c:v>-83</c:v>
                </c:pt>
                <c:pt idx="13">
                  <c:v>-82</c:v>
                </c:pt>
                <c:pt idx="14">
                  <c:v>-81</c:v>
                </c:pt>
                <c:pt idx="15">
                  <c:v>-80</c:v>
                </c:pt>
                <c:pt idx="16">
                  <c:v>-79</c:v>
                </c:pt>
                <c:pt idx="17">
                  <c:v>-78</c:v>
                </c:pt>
                <c:pt idx="18">
                  <c:v>-77</c:v>
                </c:pt>
                <c:pt idx="19">
                  <c:v>-76</c:v>
                </c:pt>
                <c:pt idx="20">
                  <c:v>-75</c:v>
                </c:pt>
                <c:pt idx="21">
                  <c:v>-74</c:v>
                </c:pt>
                <c:pt idx="22">
                  <c:v>-73</c:v>
                </c:pt>
                <c:pt idx="23">
                  <c:v>-72</c:v>
                </c:pt>
                <c:pt idx="24">
                  <c:v>-71</c:v>
                </c:pt>
                <c:pt idx="25">
                  <c:v>-70</c:v>
                </c:pt>
                <c:pt idx="26">
                  <c:v>-69</c:v>
                </c:pt>
                <c:pt idx="27">
                  <c:v>-68</c:v>
                </c:pt>
                <c:pt idx="28">
                  <c:v>-67</c:v>
                </c:pt>
                <c:pt idx="29">
                  <c:v>-66</c:v>
                </c:pt>
                <c:pt idx="30">
                  <c:v>-65</c:v>
                </c:pt>
                <c:pt idx="31">
                  <c:v>-64</c:v>
                </c:pt>
                <c:pt idx="32">
                  <c:v>-63</c:v>
                </c:pt>
                <c:pt idx="33">
                  <c:v>-62</c:v>
                </c:pt>
                <c:pt idx="34">
                  <c:v>-61</c:v>
                </c:pt>
                <c:pt idx="35">
                  <c:v>-60</c:v>
                </c:pt>
                <c:pt idx="36">
                  <c:v>-59</c:v>
                </c:pt>
                <c:pt idx="37">
                  <c:v>-58</c:v>
                </c:pt>
                <c:pt idx="38">
                  <c:v>-57</c:v>
                </c:pt>
                <c:pt idx="39">
                  <c:v>-56</c:v>
                </c:pt>
                <c:pt idx="40">
                  <c:v>-55</c:v>
                </c:pt>
                <c:pt idx="41">
                  <c:v>-54</c:v>
                </c:pt>
                <c:pt idx="42">
                  <c:v>-53</c:v>
                </c:pt>
                <c:pt idx="43">
                  <c:v>-52</c:v>
                </c:pt>
                <c:pt idx="44">
                  <c:v>-51</c:v>
                </c:pt>
                <c:pt idx="45">
                  <c:v>-50</c:v>
                </c:pt>
                <c:pt idx="46">
                  <c:v>-49</c:v>
                </c:pt>
                <c:pt idx="47">
                  <c:v>-48</c:v>
                </c:pt>
                <c:pt idx="48">
                  <c:v>-47</c:v>
                </c:pt>
                <c:pt idx="49">
                  <c:v>-46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-40</c:v>
                </c:pt>
                <c:pt idx="56">
                  <c:v>-39</c:v>
                </c:pt>
                <c:pt idx="57">
                  <c:v>-38</c:v>
                </c:pt>
                <c:pt idx="58">
                  <c:v>-37</c:v>
                </c:pt>
                <c:pt idx="59">
                  <c:v>-36</c:v>
                </c:pt>
                <c:pt idx="60">
                  <c:v>-35</c:v>
                </c:pt>
                <c:pt idx="61">
                  <c:v>-34</c:v>
                </c:pt>
                <c:pt idx="62">
                  <c:v>-33</c:v>
                </c:pt>
                <c:pt idx="63">
                  <c:v>-32</c:v>
                </c:pt>
                <c:pt idx="64">
                  <c:v>-31</c:v>
                </c:pt>
                <c:pt idx="65">
                  <c:v>-30</c:v>
                </c:pt>
                <c:pt idx="66">
                  <c:v>-29</c:v>
                </c:pt>
                <c:pt idx="67">
                  <c:v>-28</c:v>
                </c:pt>
                <c:pt idx="68">
                  <c:v>-27</c:v>
                </c:pt>
                <c:pt idx="69">
                  <c:v>-26</c:v>
                </c:pt>
                <c:pt idx="70">
                  <c:v>-25</c:v>
                </c:pt>
                <c:pt idx="71">
                  <c:v>-24</c:v>
                </c:pt>
                <c:pt idx="72">
                  <c:v>-23</c:v>
                </c:pt>
                <c:pt idx="73">
                  <c:v>-22</c:v>
                </c:pt>
                <c:pt idx="74">
                  <c:v>-21</c:v>
                </c:pt>
                <c:pt idx="75">
                  <c:v>-20</c:v>
                </c:pt>
                <c:pt idx="76">
                  <c:v>-19</c:v>
                </c:pt>
                <c:pt idx="77">
                  <c:v>-18</c:v>
                </c:pt>
                <c:pt idx="78">
                  <c:v>-17</c:v>
                </c:pt>
                <c:pt idx="79">
                  <c:v>-16</c:v>
                </c:pt>
                <c:pt idx="80">
                  <c:v>-15</c:v>
                </c:pt>
                <c:pt idx="81">
                  <c:v>-14</c:v>
                </c:pt>
                <c:pt idx="82">
                  <c:v>-13</c:v>
                </c:pt>
                <c:pt idx="83">
                  <c:v>-12</c:v>
                </c:pt>
                <c:pt idx="84">
                  <c:v>-11</c:v>
                </c:pt>
                <c:pt idx="85">
                  <c:v>-10</c:v>
                </c:pt>
                <c:pt idx="86">
                  <c:v>-9</c:v>
                </c:pt>
                <c:pt idx="87">
                  <c:v>-8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17</c:v>
                </c:pt>
                <c:pt idx="113">
                  <c:v>18</c:v>
                </c:pt>
                <c:pt idx="114">
                  <c:v>19</c:v>
                </c:pt>
                <c:pt idx="115">
                  <c:v>20</c:v>
                </c:pt>
                <c:pt idx="116">
                  <c:v>21</c:v>
                </c:pt>
                <c:pt idx="117">
                  <c:v>22</c:v>
                </c:pt>
                <c:pt idx="118">
                  <c:v>23</c:v>
                </c:pt>
                <c:pt idx="119">
                  <c:v>24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28</c:v>
                </c:pt>
                <c:pt idx="124">
                  <c:v>29</c:v>
                </c:pt>
                <c:pt idx="125">
                  <c:v>30</c:v>
                </c:pt>
                <c:pt idx="126">
                  <c:v>31</c:v>
                </c:pt>
                <c:pt idx="127">
                  <c:v>32</c:v>
                </c:pt>
                <c:pt idx="128">
                  <c:v>33</c:v>
                </c:pt>
                <c:pt idx="129">
                  <c:v>34</c:v>
                </c:pt>
                <c:pt idx="130">
                  <c:v>35</c:v>
                </c:pt>
                <c:pt idx="131">
                  <c:v>36</c:v>
                </c:pt>
                <c:pt idx="132">
                  <c:v>37</c:v>
                </c:pt>
                <c:pt idx="133">
                  <c:v>38</c:v>
                </c:pt>
                <c:pt idx="134">
                  <c:v>39</c:v>
                </c:pt>
                <c:pt idx="135">
                  <c:v>40</c:v>
                </c:pt>
                <c:pt idx="136">
                  <c:v>41</c:v>
                </c:pt>
                <c:pt idx="137">
                  <c:v>42</c:v>
                </c:pt>
                <c:pt idx="138">
                  <c:v>43</c:v>
                </c:pt>
                <c:pt idx="139">
                  <c:v>44</c:v>
                </c:pt>
                <c:pt idx="140">
                  <c:v>45</c:v>
                </c:pt>
                <c:pt idx="141">
                  <c:v>46</c:v>
                </c:pt>
                <c:pt idx="142">
                  <c:v>47</c:v>
                </c:pt>
                <c:pt idx="143">
                  <c:v>48</c:v>
                </c:pt>
                <c:pt idx="144">
                  <c:v>49</c:v>
                </c:pt>
                <c:pt idx="145">
                  <c:v>50</c:v>
                </c:pt>
                <c:pt idx="146">
                  <c:v>51</c:v>
                </c:pt>
                <c:pt idx="147">
                  <c:v>52</c:v>
                </c:pt>
                <c:pt idx="148">
                  <c:v>53</c:v>
                </c:pt>
                <c:pt idx="149">
                  <c:v>54</c:v>
                </c:pt>
                <c:pt idx="150">
                  <c:v>55</c:v>
                </c:pt>
                <c:pt idx="151">
                  <c:v>56</c:v>
                </c:pt>
                <c:pt idx="152">
                  <c:v>57</c:v>
                </c:pt>
                <c:pt idx="153">
                  <c:v>58</c:v>
                </c:pt>
                <c:pt idx="154">
                  <c:v>59</c:v>
                </c:pt>
                <c:pt idx="155">
                  <c:v>60</c:v>
                </c:pt>
                <c:pt idx="156">
                  <c:v>61</c:v>
                </c:pt>
                <c:pt idx="157">
                  <c:v>62</c:v>
                </c:pt>
                <c:pt idx="158">
                  <c:v>63</c:v>
                </c:pt>
                <c:pt idx="159">
                  <c:v>64</c:v>
                </c:pt>
                <c:pt idx="160">
                  <c:v>65</c:v>
                </c:pt>
                <c:pt idx="161">
                  <c:v>66</c:v>
                </c:pt>
                <c:pt idx="162">
                  <c:v>67</c:v>
                </c:pt>
                <c:pt idx="163">
                  <c:v>68</c:v>
                </c:pt>
                <c:pt idx="164">
                  <c:v>69</c:v>
                </c:pt>
                <c:pt idx="165">
                  <c:v>70</c:v>
                </c:pt>
                <c:pt idx="166">
                  <c:v>71</c:v>
                </c:pt>
                <c:pt idx="167">
                  <c:v>72</c:v>
                </c:pt>
                <c:pt idx="168">
                  <c:v>73</c:v>
                </c:pt>
                <c:pt idx="169">
                  <c:v>74</c:v>
                </c:pt>
                <c:pt idx="170">
                  <c:v>75</c:v>
                </c:pt>
                <c:pt idx="171">
                  <c:v>76</c:v>
                </c:pt>
                <c:pt idx="172">
                  <c:v>77</c:v>
                </c:pt>
                <c:pt idx="173">
                  <c:v>78</c:v>
                </c:pt>
                <c:pt idx="174">
                  <c:v>79</c:v>
                </c:pt>
                <c:pt idx="175">
                  <c:v>80</c:v>
                </c:pt>
                <c:pt idx="176">
                  <c:v>81</c:v>
                </c:pt>
                <c:pt idx="177">
                  <c:v>82</c:v>
                </c:pt>
                <c:pt idx="178">
                  <c:v>83</c:v>
                </c:pt>
                <c:pt idx="179">
                  <c:v>84</c:v>
                </c:pt>
                <c:pt idx="180">
                  <c:v>85</c:v>
                </c:pt>
                <c:pt idx="181">
                  <c:v>86</c:v>
                </c:pt>
                <c:pt idx="182">
                  <c:v>87</c:v>
                </c:pt>
                <c:pt idx="183">
                  <c:v>88</c:v>
                </c:pt>
                <c:pt idx="184">
                  <c:v>89</c:v>
                </c:pt>
                <c:pt idx="185">
                  <c:v>90</c:v>
                </c:pt>
                <c:pt idx="186">
                  <c:v>91</c:v>
                </c:pt>
                <c:pt idx="187">
                  <c:v>92</c:v>
                </c:pt>
                <c:pt idx="188">
                  <c:v>93</c:v>
                </c:pt>
                <c:pt idx="189">
                  <c:v>94</c:v>
                </c:pt>
                <c:pt idx="190">
                  <c:v>95</c:v>
                </c:pt>
              </c:numCache>
            </c:numRef>
          </c:xVal>
          <c:yVal>
            <c:numRef>
              <c:f>ramka!$F$3:$F$193</c:f>
              <c:numCache>
                <c:formatCode>General</c:formatCode>
                <c:ptCount val="191"/>
                <c:pt idx="0">
                  <c:v>-35</c:v>
                </c:pt>
                <c:pt idx="1">
                  <c:v>-23.422966665374709</c:v>
                </c:pt>
                <c:pt idx="2">
                  <c:v>-18.670973111860796</c:v>
                </c:pt>
                <c:pt idx="3">
                  <c:v>-15.054367524501867</c:v>
                </c:pt>
                <c:pt idx="4">
                  <c:v>-12.030430826129084</c:v>
                </c:pt>
                <c:pt idx="5">
                  <c:v>-9.3883682934811787</c:v>
                </c:pt>
                <c:pt idx="6">
                  <c:v>-7.0197933038549039</c:v>
                </c:pt>
                <c:pt idx="7">
                  <c:v>-4.8601597167607906</c:v>
                </c:pt>
                <c:pt idx="8">
                  <c:v>-2.8673111101660425</c:v>
                </c:pt>
                <c:pt idx="9">
                  <c:v>-1.0118971442348368</c:v>
                </c:pt>
                <c:pt idx="10">
                  <c:v>0.72750052310976798</c:v>
                </c:pt>
                <c:pt idx="11">
                  <c:v>2.3670867070884896</c:v>
                </c:pt>
                <c:pt idx="12">
                  <c:v>3.9194779226655783</c:v>
                </c:pt>
                <c:pt idx="13">
                  <c:v>5.3947282701859578</c:v>
                </c:pt>
                <c:pt idx="14">
                  <c:v>6.8010059654428829</c:v>
                </c:pt>
                <c:pt idx="15">
                  <c:v>8.1450558566719948</c:v>
                </c:pt>
                <c:pt idx="16">
                  <c:v>9.4325253331298313</c:v>
                </c:pt>
                <c:pt idx="17">
                  <c:v>10.668199959431568</c:v>
                </c:pt>
                <c:pt idx="18">
                  <c:v>11.85617766145198</c:v>
                </c:pt>
                <c:pt idx="19">
                  <c:v>13</c:v>
                </c:pt>
                <c:pt idx="20">
                  <c:v>14.10275279869726</c:v>
                </c:pt>
                <c:pt idx="21">
                  <c:v>15.167144450042883</c:v>
                </c:pt>
                <c:pt idx="22">
                  <c:v>16.195567675185394</c:v>
                </c:pt>
                <c:pt idx="23">
                  <c:v>17.190148824744981</c:v>
                </c:pt>
                <c:pt idx="24">
                  <c:v>18.152787665042531</c:v>
                </c:pt>
                <c:pt idx="25">
                  <c:v>19.085189804905802</c:v>
                </c:pt>
                <c:pt idx="26">
                  <c:v>19.988893363585703</c:v>
                </c:pt>
                <c:pt idx="27">
                  <c:v>20.865291084200372</c:v>
                </c:pt>
                <c:pt idx="28">
                  <c:v>21.715648810047121</c:v>
                </c:pt>
                <c:pt idx="29">
                  <c:v>22.541121030253507</c:v>
                </c:pt>
                <c:pt idx="30">
                  <c:v>23.342764044425344</c:v>
                </c:pt>
                <c:pt idx="31">
                  <c:v>24.121547177997812</c:v>
                </c:pt>
                <c:pt idx="32">
                  <c:v>24.878362390336605</c:v>
                </c:pt>
                <c:pt idx="33">
                  <c:v>25.614032548810464</c:v>
                </c:pt>
                <c:pt idx="34">
                  <c:v>26.329318588743156</c:v>
                </c:pt>
                <c:pt idx="35">
                  <c:v>27.024925737499935</c:v>
                </c:pt>
                <c:pt idx="36">
                  <c:v>27.701508948164324</c:v>
                </c:pt>
                <c:pt idx="37">
                  <c:v>28.359677662237232</c:v>
                </c:pt>
                <c:pt idx="38">
                  <c:v>29</c:v>
                </c:pt>
                <c:pt idx="39">
                  <c:v>29.623006460462051</c:v>
                </c:pt>
                <c:pt idx="40">
                  <c:v>30.229193199282804</c:v>
                </c:pt>
                <c:pt idx="41">
                  <c:v>30.819024942043399</c:v>
                </c:pt>
                <c:pt idx="42">
                  <c:v>31.392937581227869</c:v>
                </c:pt>
                <c:pt idx="43">
                  <c:v>31.951340497855853</c:v>
                </c:pt>
                <c:pt idx="44">
                  <c:v>32.494618642573073</c:v>
                </c:pt>
                <c:pt idx="45">
                  <c:v>33.023134405909516</c:v>
                </c:pt>
                <c:pt idx="46">
                  <c:v>33.537229303160615</c:v>
                </c:pt>
                <c:pt idx="47">
                  <c:v>34.037225495779623</c:v>
                </c:pt>
                <c:pt idx="48">
                  <c:v>34.523427168169405</c:v>
                </c:pt>
                <c:pt idx="49">
                  <c:v>34.996121776223518</c:v>
                </c:pt>
                <c:pt idx="50">
                  <c:v>35.455581181816896</c:v>
                </c:pt>
                <c:pt idx="51">
                  <c:v>35.902062685614396</c:v>
                </c:pt>
                <c:pt idx="52">
                  <c:v>36.335809969001673</c:v>
                </c:pt>
                <c:pt idx="53">
                  <c:v>36.757053954602725</c:v>
                </c:pt>
                <c:pt idx="54">
                  <c:v>37.166013593696164</c:v>
                </c:pt>
                <c:pt idx="55">
                  <c:v>37.562896587848783</c:v>
                </c:pt>
                <c:pt idx="56">
                  <c:v>37.947900051225986</c:v>
                </c:pt>
                <c:pt idx="57">
                  <c:v>38.321211119293437</c:v>
                </c:pt>
                <c:pt idx="58">
                  <c:v>38.68300750897636</c:v>
                </c:pt>
                <c:pt idx="59">
                  <c:v>39.03345803477815</c:v>
                </c:pt>
                <c:pt idx="60">
                  <c:v>39.372723084866081</c:v>
                </c:pt>
                <c:pt idx="61">
                  <c:v>39.700955060699258</c:v>
                </c:pt>
                <c:pt idx="62">
                  <c:v>40.018298783393988</c:v>
                </c:pt>
                <c:pt idx="63">
                  <c:v>40.324891869687107</c:v>
                </c:pt>
                <c:pt idx="64">
                  <c:v>40.620865080062813</c:v>
                </c:pt>
                <c:pt idx="65">
                  <c:v>40.906342641347138</c:v>
                </c:pt>
                <c:pt idx="66">
                  <c:v>41.181442545843481</c:v>
                </c:pt>
                <c:pt idx="67">
                  <c:v>41.446276828876563</c:v>
                </c:pt>
                <c:pt idx="68">
                  <c:v>41.700951826429986</c:v>
                </c:pt>
                <c:pt idx="69">
                  <c:v>41.94556841439902</c:v>
                </c:pt>
                <c:pt idx="70">
                  <c:v>42.180222230835199</c:v>
                </c:pt>
                <c:pt idx="71">
                  <c:v>42.405003882428559</c:v>
                </c:pt>
                <c:pt idx="72">
                  <c:v>42.619999136356469</c:v>
                </c:pt>
                <c:pt idx="73">
                  <c:v>42.825289098523101</c:v>
                </c:pt>
                <c:pt idx="74">
                  <c:v>43.020950379118958</c:v>
                </c:pt>
                <c:pt idx="75">
                  <c:v>43.207055246344041</c:v>
                </c:pt>
                <c:pt idx="76">
                  <c:v>43.383671769061692</c:v>
                </c:pt>
                <c:pt idx="77">
                  <c:v>43.550863949079599</c:v>
                </c:pt>
                <c:pt idx="78">
                  <c:v>43.70869184369127</c:v>
                </c:pt>
                <c:pt idx="79">
                  <c:v>43.857211679053265</c:v>
                </c:pt>
                <c:pt idx="80">
                  <c:v>43.996475954920925</c:v>
                </c:pt>
                <c:pt idx="81">
                  <c:v>44.126533541216801</c:v>
                </c:pt>
                <c:pt idx="82">
                  <c:v>44.247429766862084</c:v>
                </c:pt>
                <c:pt idx="83">
                  <c:v>44.359206501260431</c:v>
                </c:pt>
                <c:pt idx="84">
                  <c:v>44.461902228786187</c:v>
                </c:pt>
                <c:pt idx="85">
                  <c:v>44.555552116594455</c:v>
                </c:pt>
                <c:pt idx="86">
                  <c:v>44.640188076037987</c:v>
                </c:pt>
                <c:pt idx="87">
                  <c:v>44.715838817946036</c:v>
                </c:pt>
                <c:pt idx="88">
                  <c:v>44.78252990199249</c:v>
                </c:pt>
                <c:pt idx="89">
                  <c:v>44.840283780353786</c:v>
                </c:pt>
                <c:pt idx="90">
                  <c:v>44.889119835832744</c:v>
                </c:pt>
                <c:pt idx="91">
                  <c:v>44.929054414600628</c:v>
                </c:pt>
                <c:pt idx="92">
                  <c:v>44.960100853687365</c:v>
                </c:pt>
                <c:pt idx="93">
                  <c:v>44.98226950332834</c:v>
                </c:pt>
                <c:pt idx="94">
                  <c:v>44.995567744255439</c:v>
                </c:pt>
                <c:pt idx="95">
                  <c:v>45</c:v>
                </c:pt>
                <c:pt idx="96">
                  <c:v>44.995567744255439</c:v>
                </c:pt>
                <c:pt idx="97">
                  <c:v>44.98226950332834</c:v>
                </c:pt>
                <c:pt idx="98">
                  <c:v>44.960100853687365</c:v>
                </c:pt>
                <c:pt idx="99">
                  <c:v>44.929054414600628</c:v>
                </c:pt>
                <c:pt idx="100">
                  <c:v>44.889119835832744</c:v>
                </c:pt>
                <c:pt idx="101">
                  <c:v>44.840283780353786</c:v>
                </c:pt>
                <c:pt idx="102">
                  <c:v>44.78252990199249</c:v>
                </c:pt>
                <c:pt idx="103">
                  <c:v>44.715838817946036</c:v>
                </c:pt>
                <c:pt idx="104">
                  <c:v>44.640188076037987</c:v>
                </c:pt>
                <c:pt idx="105">
                  <c:v>44.555552116594455</c:v>
                </c:pt>
                <c:pt idx="106">
                  <c:v>44.461902228786187</c:v>
                </c:pt>
                <c:pt idx="107">
                  <c:v>44.359206501260431</c:v>
                </c:pt>
                <c:pt idx="108">
                  <c:v>44.247429766862084</c:v>
                </c:pt>
                <c:pt idx="109">
                  <c:v>44.126533541216801</c:v>
                </c:pt>
                <c:pt idx="110">
                  <c:v>43.996475954920925</c:v>
                </c:pt>
                <c:pt idx="111">
                  <c:v>43.857211679053265</c:v>
                </c:pt>
                <c:pt idx="112">
                  <c:v>43.70869184369127</c:v>
                </c:pt>
                <c:pt idx="113">
                  <c:v>43.550863949079599</c:v>
                </c:pt>
                <c:pt idx="114">
                  <c:v>43.383671769061692</c:v>
                </c:pt>
                <c:pt idx="115">
                  <c:v>43.207055246344041</c:v>
                </c:pt>
                <c:pt idx="116">
                  <c:v>43.020950379118958</c:v>
                </c:pt>
                <c:pt idx="117">
                  <c:v>42.825289098523101</c:v>
                </c:pt>
                <c:pt idx="118">
                  <c:v>42.619999136356469</c:v>
                </c:pt>
                <c:pt idx="119">
                  <c:v>42.405003882428559</c:v>
                </c:pt>
                <c:pt idx="120">
                  <c:v>42.180222230835199</c:v>
                </c:pt>
                <c:pt idx="121">
                  <c:v>41.94556841439902</c:v>
                </c:pt>
                <c:pt idx="122">
                  <c:v>41.700951826429986</c:v>
                </c:pt>
                <c:pt idx="123">
                  <c:v>41.446276828876563</c:v>
                </c:pt>
                <c:pt idx="124">
                  <c:v>41.181442545843481</c:v>
                </c:pt>
                <c:pt idx="125">
                  <c:v>40.906342641347138</c:v>
                </c:pt>
                <c:pt idx="126">
                  <c:v>40.620865080062813</c:v>
                </c:pt>
                <c:pt idx="127">
                  <c:v>40.324891869687107</c:v>
                </c:pt>
                <c:pt idx="128">
                  <c:v>40.018298783393988</c:v>
                </c:pt>
                <c:pt idx="129">
                  <c:v>39.700955060699258</c:v>
                </c:pt>
                <c:pt idx="130">
                  <c:v>39.372723084866081</c:v>
                </c:pt>
                <c:pt idx="131">
                  <c:v>39.03345803477815</c:v>
                </c:pt>
                <c:pt idx="132">
                  <c:v>38.68300750897636</c:v>
                </c:pt>
                <c:pt idx="133">
                  <c:v>38.321211119293437</c:v>
                </c:pt>
                <c:pt idx="134">
                  <c:v>37.947900051225986</c:v>
                </c:pt>
                <c:pt idx="135">
                  <c:v>37.562896587848783</c:v>
                </c:pt>
                <c:pt idx="136">
                  <c:v>37.166013593696164</c:v>
                </c:pt>
                <c:pt idx="137">
                  <c:v>36.757053954602725</c:v>
                </c:pt>
                <c:pt idx="138">
                  <c:v>36.335809969001673</c:v>
                </c:pt>
                <c:pt idx="139">
                  <c:v>35.902062685614396</c:v>
                </c:pt>
                <c:pt idx="140">
                  <c:v>35.455581181816896</c:v>
                </c:pt>
                <c:pt idx="141">
                  <c:v>34.996121776223518</c:v>
                </c:pt>
                <c:pt idx="142">
                  <c:v>34.523427168169405</c:v>
                </c:pt>
                <c:pt idx="143">
                  <c:v>34.037225495779623</c:v>
                </c:pt>
                <c:pt idx="144">
                  <c:v>33.537229303160615</c:v>
                </c:pt>
                <c:pt idx="145">
                  <c:v>33.023134405909516</c:v>
                </c:pt>
                <c:pt idx="146">
                  <c:v>32.494618642573073</c:v>
                </c:pt>
                <c:pt idx="147">
                  <c:v>31.951340497855853</c:v>
                </c:pt>
                <c:pt idx="148">
                  <c:v>31.392937581227869</c:v>
                </c:pt>
                <c:pt idx="149">
                  <c:v>30.819024942043399</c:v>
                </c:pt>
                <c:pt idx="150">
                  <c:v>30.229193199282804</c:v>
                </c:pt>
                <c:pt idx="151">
                  <c:v>29.623006460462051</c:v>
                </c:pt>
                <c:pt idx="152">
                  <c:v>29</c:v>
                </c:pt>
                <c:pt idx="153">
                  <c:v>28.359677662237232</c:v>
                </c:pt>
                <c:pt idx="154">
                  <c:v>27.701508948164324</c:v>
                </c:pt>
                <c:pt idx="155">
                  <c:v>27.024925737499935</c:v>
                </c:pt>
                <c:pt idx="156">
                  <c:v>26.329318588743156</c:v>
                </c:pt>
                <c:pt idx="157">
                  <c:v>25.614032548810464</c:v>
                </c:pt>
                <c:pt idx="158">
                  <c:v>24.878362390336605</c:v>
                </c:pt>
                <c:pt idx="159">
                  <c:v>24.121547177997812</c:v>
                </c:pt>
                <c:pt idx="160">
                  <c:v>23.342764044425344</c:v>
                </c:pt>
                <c:pt idx="161">
                  <c:v>22.541121030253507</c:v>
                </c:pt>
                <c:pt idx="162">
                  <c:v>21.715648810047121</c:v>
                </c:pt>
                <c:pt idx="163">
                  <c:v>20.865291084200372</c:v>
                </c:pt>
                <c:pt idx="164">
                  <c:v>19.988893363585703</c:v>
                </c:pt>
                <c:pt idx="165">
                  <c:v>19.085189804905802</c:v>
                </c:pt>
                <c:pt idx="166">
                  <c:v>18.152787665042531</c:v>
                </c:pt>
                <c:pt idx="167">
                  <c:v>17.190148824744981</c:v>
                </c:pt>
                <c:pt idx="168">
                  <c:v>16.195567675185394</c:v>
                </c:pt>
                <c:pt idx="169">
                  <c:v>15.167144450042883</c:v>
                </c:pt>
                <c:pt idx="170">
                  <c:v>14.10275279869726</c:v>
                </c:pt>
                <c:pt idx="171">
                  <c:v>13</c:v>
                </c:pt>
                <c:pt idx="172">
                  <c:v>11.85617766145198</c:v>
                </c:pt>
                <c:pt idx="173">
                  <c:v>10.668199959431568</c:v>
                </c:pt>
                <c:pt idx="174">
                  <c:v>9.4325253331298313</c:v>
                </c:pt>
                <c:pt idx="175">
                  <c:v>8.1450558566719948</c:v>
                </c:pt>
                <c:pt idx="176">
                  <c:v>6.8010059654428829</c:v>
                </c:pt>
                <c:pt idx="177">
                  <c:v>5.3947282701859578</c:v>
                </c:pt>
                <c:pt idx="178">
                  <c:v>3.9194779226655783</c:v>
                </c:pt>
                <c:pt idx="179">
                  <c:v>2.3670867070884896</c:v>
                </c:pt>
                <c:pt idx="180">
                  <c:v>0.72750052310976798</c:v>
                </c:pt>
                <c:pt idx="181">
                  <c:v>-1.0118971442348368</c:v>
                </c:pt>
                <c:pt idx="182">
                  <c:v>-2.8673111101660425</c:v>
                </c:pt>
                <c:pt idx="183">
                  <c:v>-4.8601597167607906</c:v>
                </c:pt>
                <c:pt idx="184">
                  <c:v>-7.0197933038549039</c:v>
                </c:pt>
                <c:pt idx="185">
                  <c:v>-9.3883682934811787</c:v>
                </c:pt>
                <c:pt idx="186">
                  <c:v>-12.030430826129084</c:v>
                </c:pt>
                <c:pt idx="187">
                  <c:v>-15.054367524501867</c:v>
                </c:pt>
                <c:pt idx="188">
                  <c:v>-18.670973111860796</c:v>
                </c:pt>
                <c:pt idx="189">
                  <c:v>-23.422966665374709</c:v>
                </c:pt>
                <c:pt idx="190">
                  <c:v>-35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ramka!$G$2</c:f>
              <c:strCache>
                <c:ptCount val="1"/>
                <c:pt idx="0">
                  <c:v>yd</c:v>
                </c:pt>
              </c:strCache>
            </c:strRef>
          </c:tx>
          <c:spPr>
            <a:ln w="28575">
              <a:noFill/>
            </a:ln>
          </c:spPr>
          <c:xVal>
            <c:numRef>
              <c:f>ramka!$E$3:$E$193</c:f>
              <c:numCache>
                <c:formatCode>General</c:formatCode>
                <c:ptCount val="191"/>
                <c:pt idx="0">
                  <c:v>-95</c:v>
                </c:pt>
                <c:pt idx="1">
                  <c:v>-94</c:v>
                </c:pt>
                <c:pt idx="2">
                  <c:v>-93</c:v>
                </c:pt>
                <c:pt idx="3">
                  <c:v>-92</c:v>
                </c:pt>
                <c:pt idx="4">
                  <c:v>-91</c:v>
                </c:pt>
                <c:pt idx="5">
                  <c:v>-90</c:v>
                </c:pt>
                <c:pt idx="6">
                  <c:v>-89</c:v>
                </c:pt>
                <c:pt idx="7">
                  <c:v>-88</c:v>
                </c:pt>
                <c:pt idx="8">
                  <c:v>-87</c:v>
                </c:pt>
                <c:pt idx="9">
                  <c:v>-86</c:v>
                </c:pt>
                <c:pt idx="10">
                  <c:v>-85</c:v>
                </c:pt>
                <c:pt idx="11">
                  <c:v>-84</c:v>
                </c:pt>
                <c:pt idx="12">
                  <c:v>-83</c:v>
                </c:pt>
                <c:pt idx="13">
                  <c:v>-82</c:v>
                </c:pt>
                <c:pt idx="14">
                  <c:v>-81</c:v>
                </c:pt>
                <c:pt idx="15">
                  <c:v>-80</c:v>
                </c:pt>
                <c:pt idx="16">
                  <c:v>-79</c:v>
                </c:pt>
                <c:pt idx="17">
                  <c:v>-78</c:v>
                </c:pt>
                <c:pt idx="18">
                  <c:v>-77</c:v>
                </c:pt>
                <c:pt idx="19">
                  <c:v>-76</c:v>
                </c:pt>
                <c:pt idx="20">
                  <c:v>-75</c:v>
                </c:pt>
                <c:pt idx="21">
                  <c:v>-74</c:v>
                </c:pt>
                <c:pt idx="22">
                  <c:v>-73</c:v>
                </c:pt>
                <c:pt idx="23">
                  <c:v>-72</c:v>
                </c:pt>
                <c:pt idx="24">
                  <c:v>-71</c:v>
                </c:pt>
                <c:pt idx="25">
                  <c:v>-70</c:v>
                </c:pt>
                <c:pt idx="26">
                  <c:v>-69</c:v>
                </c:pt>
                <c:pt idx="27">
                  <c:v>-68</c:v>
                </c:pt>
                <c:pt idx="28">
                  <c:v>-67</c:v>
                </c:pt>
                <c:pt idx="29">
                  <c:v>-66</c:v>
                </c:pt>
                <c:pt idx="30">
                  <c:v>-65</c:v>
                </c:pt>
                <c:pt idx="31">
                  <c:v>-64</c:v>
                </c:pt>
                <c:pt idx="32">
                  <c:v>-63</c:v>
                </c:pt>
                <c:pt idx="33">
                  <c:v>-62</c:v>
                </c:pt>
                <c:pt idx="34">
                  <c:v>-61</c:v>
                </c:pt>
                <c:pt idx="35">
                  <c:v>-60</c:v>
                </c:pt>
                <c:pt idx="36">
                  <c:v>-59</c:v>
                </c:pt>
                <c:pt idx="37">
                  <c:v>-58</c:v>
                </c:pt>
                <c:pt idx="38">
                  <c:v>-57</c:v>
                </c:pt>
                <c:pt idx="39">
                  <c:v>-56</c:v>
                </c:pt>
                <c:pt idx="40">
                  <c:v>-55</c:v>
                </c:pt>
                <c:pt idx="41">
                  <c:v>-54</c:v>
                </c:pt>
                <c:pt idx="42">
                  <c:v>-53</c:v>
                </c:pt>
                <c:pt idx="43">
                  <c:v>-52</c:v>
                </c:pt>
                <c:pt idx="44">
                  <c:v>-51</c:v>
                </c:pt>
                <c:pt idx="45">
                  <c:v>-50</c:v>
                </c:pt>
                <c:pt idx="46">
                  <c:v>-49</c:v>
                </c:pt>
                <c:pt idx="47">
                  <c:v>-48</c:v>
                </c:pt>
                <c:pt idx="48">
                  <c:v>-47</c:v>
                </c:pt>
                <c:pt idx="49">
                  <c:v>-46</c:v>
                </c:pt>
                <c:pt idx="50">
                  <c:v>-45</c:v>
                </c:pt>
                <c:pt idx="51">
                  <c:v>-44</c:v>
                </c:pt>
                <c:pt idx="52">
                  <c:v>-43</c:v>
                </c:pt>
                <c:pt idx="53">
                  <c:v>-42</c:v>
                </c:pt>
                <c:pt idx="54">
                  <c:v>-41</c:v>
                </c:pt>
                <c:pt idx="55">
                  <c:v>-40</c:v>
                </c:pt>
                <c:pt idx="56">
                  <c:v>-39</c:v>
                </c:pt>
                <c:pt idx="57">
                  <c:v>-38</c:v>
                </c:pt>
                <c:pt idx="58">
                  <c:v>-37</c:v>
                </c:pt>
                <c:pt idx="59">
                  <c:v>-36</c:v>
                </c:pt>
                <c:pt idx="60">
                  <c:v>-35</c:v>
                </c:pt>
                <c:pt idx="61">
                  <c:v>-34</c:v>
                </c:pt>
                <c:pt idx="62">
                  <c:v>-33</c:v>
                </c:pt>
                <c:pt idx="63">
                  <c:v>-32</c:v>
                </c:pt>
                <c:pt idx="64">
                  <c:v>-31</c:v>
                </c:pt>
                <c:pt idx="65">
                  <c:v>-30</c:v>
                </c:pt>
                <c:pt idx="66">
                  <c:v>-29</c:v>
                </c:pt>
                <c:pt idx="67">
                  <c:v>-28</c:v>
                </c:pt>
                <c:pt idx="68">
                  <c:v>-27</c:v>
                </c:pt>
                <c:pt idx="69">
                  <c:v>-26</c:v>
                </c:pt>
                <c:pt idx="70">
                  <c:v>-25</c:v>
                </c:pt>
                <c:pt idx="71">
                  <c:v>-24</c:v>
                </c:pt>
                <c:pt idx="72">
                  <c:v>-23</c:v>
                </c:pt>
                <c:pt idx="73">
                  <c:v>-22</c:v>
                </c:pt>
                <c:pt idx="74">
                  <c:v>-21</c:v>
                </c:pt>
                <c:pt idx="75">
                  <c:v>-20</c:v>
                </c:pt>
                <c:pt idx="76">
                  <c:v>-19</c:v>
                </c:pt>
                <c:pt idx="77">
                  <c:v>-18</c:v>
                </c:pt>
                <c:pt idx="78">
                  <c:v>-17</c:v>
                </c:pt>
                <c:pt idx="79">
                  <c:v>-16</c:v>
                </c:pt>
                <c:pt idx="80">
                  <c:v>-15</c:v>
                </c:pt>
                <c:pt idx="81">
                  <c:v>-14</c:v>
                </c:pt>
                <c:pt idx="82">
                  <c:v>-13</c:v>
                </c:pt>
                <c:pt idx="83">
                  <c:v>-12</c:v>
                </c:pt>
                <c:pt idx="84">
                  <c:v>-11</c:v>
                </c:pt>
                <c:pt idx="85">
                  <c:v>-10</c:v>
                </c:pt>
                <c:pt idx="86">
                  <c:v>-9</c:v>
                </c:pt>
                <c:pt idx="87">
                  <c:v>-8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13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17</c:v>
                </c:pt>
                <c:pt idx="113">
                  <c:v>18</c:v>
                </c:pt>
                <c:pt idx="114">
                  <c:v>19</c:v>
                </c:pt>
                <c:pt idx="115">
                  <c:v>20</c:v>
                </c:pt>
                <c:pt idx="116">
                  <c:v>21</c:v>
                </c:pt>
                <c:pt idx="117">
                  <c:v>22</c:v>
                </c:pt>
                <c:pt idx="118">
                  <c:v>23</c:v>
                </c:pt>
                <c:pt idx="119">
                  <c:v>24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28</c:v>
                </c:pt>
                <c:pt idx="124">
                  <c:v>29</c:v>
                </c:pt>
                <c:pt idx="125">
                  <c:v>30</c:v>
                </c:pt>
                <c:pt idx="126">
                  <c:v>31</c:v>
                </c:pt>
                <c:pt idx="127">
                  <c:v>32</c:v>
                </c:pt>
                <c:pt idx="128">
                  <c:v>33</c:v>
                </c:pt>
                <c:pt idx="129">
                  <c:v>34</c:v>
                </c:pt>
                <c:pt idx="130">
                  <c:v>35</c:v>
                </c:pt>
                <c:pt idx="131">
                  <c:v>36</c:v>
                </c:pt>
                <c:pt idx="132">
                  <c:v>37</c:v>
                </c:pt>
                <c:pt idx="133">
                  <c:v>38</c:v>
                </c:pt>
                <c:pt idx="134">
                  <c:v>39</c:v>
                </c:pt>
                <c:pt idx="135">
                  <c:v>40</c:v>
                </c:pt>
                <c:pt idx="136">
                  <c:v>41</c:v>
                </c:pt>
                <c:pt idx="137">
                  <c:v>42</c:v>
                </c:pt>
                <c:pt idx="138">
                  <c:v>43</c:v>
                </c:pt>
                <c:pt idx="139">
                  <c:v>44</c:v>
                </c:pt>
                <c:pt idx="140">
                  <c:v>45</c:v>
                </c:pt>
                <c:pt idx="141">
                  <c:v>46</c:v>
                </c:pt>
                <c:pt idx="142">
                  <c:v>47</c:v>
                </c:pt>
                <c:pt idx="143">
                  <c:v>48</c:v>
                </c:pt>
                <c:pt idx="144">
                  <c:v>49</c:v>
                </c:pt>
                <c:pt idx="145">
                  <c:v>50</c:v>
                </c:pt>
                <c:pt idx="146">
                  <c:v>51</c:v>
                </c:pt>
                <c:pt idx="147">
                  <c:v>52</c:v>
                </c:pt>
                <c:pt idx="148">
                  <c:v>53</c:v>
                </c:pt>
                <c:pt idx="149">
                  <c:v>54</c:v>
                </c:pt>
                <c:pt idx="150">
                  <c:v>55</c:v>
                </c:pt>
                <c:pt idx="151">
                  <c:v>56</c:v>
                </c:pt>
                <c:pt idx="152">
                  <c:v>57</c:v>
                </c:pt>
                <c:pt idx="153">
                  <c:v>58</c:v>
                </c:pt>
                <c:pt idx="154">
                  <c:v>59</c:v>
                </c:pt>
                <c:pt idx="155">
                  <c:v>60</c:v>
                </c:pt>
                <c:pt idx="156">
                  <c:v>61</c:v>
                </c:pt>
                <c:pt idx="157">
                  <c:v>62</c:v>
                </c:pt>
                <c:pt idx="158">
                  <c:v>63</c:v>
                </c:pt>
                <c:pt idx="159">
                  <c:v>64</c:v>
                </c:pt>
                <c:pt idx="160">
                  <c:v>65</c:v>
                </c:pt>
                <c:pt idx="161">
                  <c:v>66</c:v>
                </c:pt>
                <c:pt idx="162">
                  <c:v>67</c:v>
                </c:pt>
                <c:pt idx="163">
                  <c:v>68</c:v>
                </c:pt>
                <c:pt idx="164">
                  <c:v>69</c:v>
                </c:pt>
                <c:pt idx="165">
                  <c:v>70</c:v>
                </c:pt>
                <c:pt idx="166">
                  <c:v>71</c:v>
                </c:pt>
                <c:pt idx="167">
                  <c:v>72</c:v>
                </c:pt>
                <c:pt idx="168">
                  <c:v>73</c:v>
                </c:pt>
                <c:pt idx="169">
                  <c:v>74</c:v>
                </c:pt>
                <c:pt idx="170">
                  <c:v>75</c:v>
                </c:pt>
                <c:pt idx="171">
                  <c:v>76</c:v>
                </c:pt>
                <c:pt idx="172">
                  <c:v>77</c:v>
                </c:pt>
                <c:pt idx="173">
                  <c:v>78</c:v>
                </c:pt>
                <c:pt idx="174">
                  <c:v>79</c:v>
                </c:pt>
                <c:pt idx="175">
                  <c:v>80</c:v>
                </c:pt>
                <c:pt idx="176">
                  <c:v>81</c:v>
                </c:pt>
                <c:pt idx="177">
                  <c:v>82</c:v>
                </c:pt>
                <c:pt idx="178">
                  <c:v>83</c:v>
                </c:pt>
                <c:pt idx="179">
                  <c:v>84</c:v>
                </c:pt>
                <c:pt idx="180">
                  <c:v>85</c:v>
                </c:pt>
                <c:pt idx="181">
                  <c:v>86</c:v>
                </c:pt>
                <c:pt idx="182">
                  <c:v>87</c:v>
                </c:pt>
                <c:pt idx="183">
                  <c:v>88</c:v>
                </c:pt>
                <c:pt idx="184">
                  <c:v>89</c:v>
                </c:pt>
                <c:pt idx="185">
                  <c:v>90</c:v>
                </c:pt>
                <c:pt idx="186">
                  <c:v>91</c:v>
                </c:pt>
                <c:pt idx="187">
                  <c:v>92</c:v>
                </c:pt>
                <c:pt idx="188">
                  <c:v>93</c:v>
                </c:pt>
                <c:pt idx="189">
                  <c:v>94</c:v>
                </c:pt>
                <c:pt idx="190">
                  <c:v>95</c:v>
                </c:pt>
              </c:numCache>
            </c:numRef>
          </c:xVal>
          <c:yVal>
            <c:numRef>
              <c:f>ramka!$G$3:$G$193</c:f>
              <c:numCache>
                <c:formatCode>General</c:formatCode>
                <c:ptCount val="191"/>
                <c:pt idx="0">
                  <c:v>-35</c:v>
                </c:pt>
                <c:pt idx="1">
                  <c:v>-46.577033334625291</c:v>
                </c:pt>
                <c:pt idx="2">
                  <c:v>-51.329026888139204</c:v>
                </c:pt>
                <c:pt idx="3">
                  <c:v>-54.94563247549813</c:v>
                </c:pt>
                <c:pt idx="4">
                  <c:v>-57.969569173870916</c:v>
                </c:pt>
                <c:pt idx="5">
                  <c:v>-60.611631706518821</c:v>
                </c:pt>
                <c:pt idx="6">
                  <c:v>-62.980206696145096</c:v>
                </c:pt>
                <c:pt idx="7">
                  <c:v>-65.139840283239209</c:v>
                </c:pt>
                <c:pt idx="8">
                  <c:v>-67.132688889833958</c:v>
                </c:pt>
                <c:pt idx="9">
                  <c:v>-68.988102855765163</c:v>
                </c:pt>
                <c:pt idx="10">
                  <c:v>-70.727500523109768</c:v>
                </c:pt>
                <c:pt idx="11">
                  <c:v>-72.36708670708849</c:v>
                </c:pt>
                <c:pt idx="12">
                  <c:v>-73.919477922665578</c:v>
                </c:pt>
                <c:pt idx="13">
                  <c:v>-75.394728270185965</c:v>
                </c:pt>
                <c:pt idx="14">
                  <c:v>-76.801005965442883</c:v>
                </c:pt>
                <c:pt idx="15">
                  <c:v>-78.145055856672002</c:v>
                </c:pt>
                <c:pt idx="16">
                  <c:v>-79.432525333129831</c:v>
                </c:pt>
                <c:pt idx="17">
                  <c:v>-80.668199959431576</c:v>
                </c:pt>
                <c:pt idx="18">
                  <c:v>-81.85617766145198</c:v>
                </c:pt>
                <c:pt idx="19">
                  <c:v>-83</c:v>
                </c:pt>
                <c:pt idx="20">
                  <c:v>-84.102752798697253</c:v>
                </c:pt>
                <c:pt idx="21">
                  <c:v>-85.167144450042883</c:v>
                </c:pt>
                <c:pt idx="22">
                  <c:v>-86.195567675185401</c:v>
                </c:pt>
                <c:pt idx="23">
                  <c:v>-87.190148824744981</c:v>
                </c:pt>
                <c:pt idx="24">
                  <c:v>-88.152787665042524</c:v>
                </c:pt>
                <c:pt idx="25">
                  <c:v>-89.085189804905809</c:v>
                </c:pt>
                <c:pt idx="26">
                  <c:v>-89.988893363585703</c:v>
                </c:pt>
                <c:pt idx="27">
                  <c:v>-90.865291084200379</c:v>
                </c:pt>
                <c:pt idx="28">
                  <c:v>-91.715648810047128</c:v>
                </c:pt>
                <c:pt idx="29">
                  <c:v>-92.541121030253507</c:v>
                </c:pt>
                <c:pt idx="30">
                  <c:v>-93.342764044425337</c:v>
                </c:pt>
                <c:pt idx="31">
                  <c:v>-94.121547177997812</c:v>
                </c:pt>
                <c:pt idx="32">
                  <c:v>-94.878362390336605</c:v>
                </c:pt>
                <c:pt idx="33">
                  <c:v>-95.614032548810457</c:v>
                </c:pt>
                <c:pt idx="34">
                  <c:v>-96.329318588743149</c:v>
                </c:pt>
                <c:pt idx="35">
                  <c:v>-97.024925737499927</c:v>
                </c:pt>
                <c:pt idx="36">
                  <c:v>-97.701508948164332</c:v>
                </c:pt>
                <c:pt idx="37">
                  <c:v>-98.359677662237232</c:v>
                </c:pt>
                <c:pt idx="38">
                  <c:v>-99</c:v>
                </c:pt>
                <c:pt idx="39">
                  <c:v>-99.623006460462051</c:v>
                </c:pt>
                <c:pt idx="40">
                  <c:v>-100.2291931992828</c:v>
                </c:pt>
                <c:pt idx="41">
                  <c:v>-100.8190249420434</c:v>
                </c:pt>
                <c:pt idx="42">
                  <c:v>-101.39293758122787</c:v>
                </c:pt>
                <c:pt idx="43">
                  <c:v>-101.95134049785585</c:v>
                </c:pt>
                <c:pt idx="44">
                  <c:v>-102.49461864257307</c:v>
                </c:pt>
                <c:pt idx="45">
                  <c:v>-103.02313440590952</c:v>
                </c:pt>
                <c:pt idx="46">
                  <c:v>-103.53722930316061</c:v>
                </c:pt>
                <c:pt idx="47">
                  <c:v>-104.03722549577962</c:v>
                </c:pt>
                <c:pt idx="48">
                  <c:v>-104.52342716816941</c:v>
                </c:pt>
                <c:pt idx="49">
                  <c:v>-104.99612177622352</c:v>
                </c:pt>
                <c:pt idx="50">
                  <c:v>-105.4555811818169</c:v>
                </c:pt>
                <c:pt idx="51">
                  <c:v>-105.9020626856144</c:v>
                </c:pt>
                <c:pt idx="52">
                  <c:v>-106.33580996900167</c:v>
                </c:pt>
                <c:pt idx="53">
                  <c:v>-106.75705395460272</c:v>
                </c:pt>
                <c:pt idx="54">
                  <c:v>-107.16601359369616</c:v>
                </c:pt>
                <c:pt idx="55">
                  <c:v>-107.56289658784878</c:v>
                </c:pt>
                <c:pt idx="56">
                  <c:v>-107.94790005122599</c:v>
                </c:pt>
                <c:pt idx="57">
                  <c:v>-108.32121111929344</c:v>
                </c:pt>
                <c:pt idx="58">
                  <c:v>-108.68300750897636</c:v>
                </c:pt>
                <c:pt idx="59">
                  <c:v>-109.03345803477815</c:v>
                </c:pt>
                <c:pt idx="60">
                  <c:v>-109.37272308486608</c:v>
                </c:pt>
                <c:pt idx="61">
                  <c:v>-109.70095506069926</c:v>
                </c:pt>
                <c:pt idx="62">
                  <c:v>-110.01829878339399</c:v>
                </c:pt>
                <c:pt idx="63">
                  <c:v>-110.32489186968711</c:v>
                </c:pt>
                <c:pt idx="64">
                  <c:v>-110.62086508006281</c:v>
                </c:pt>
                <c:pt idx="65">
                  <c:v>-110.90634264134714</c:v>
                </c:pt>
                <c:pt idx="66">
                  <c:v>-111.18144254584348</c:v>
                </c:pt>
                <c:pt idx="67">
                  <c:v>-111.44627682887656</c:v>
                </c:pt>
                <c:pt idx="68">
                  <c:v>-111.70095182642999</c:v>
                </c:pt>
                <c:pt idx="69">
                  <c:v>-111.94556841439902</c:v>
                </c:pt>
                <c:pt idx="70">
                  <c:v>-112.1802222308352</c:v>
                </c:pt>
                <c:pt idx="71">
                  <c:v>-112.40500388242856</c:v>
                </c:pt>
                <c:pt idx="72">
                  <c:v>-112.61999913635647</c:v>
                </c:pt>
                <c:pt idx="73">
                  <c:v>-112.8252890985231</c:v>
                </c:pt>
                <c:pt idx="74">
                  <c:v>-113.02095037911896</c:v>
                </c:pt>
                <c:pt idx="75">
                  <c:v>-113.20705524634404</c:v>
                </c:pt>
                <c:pt idx="76">
                  <c:v>-113.38367176906169</c:v>
                </c:pt>
                <c:pt idx="77">
                  <c:v>-113.5508639490796</c:v>
                </c:pt>
                <c:pt idx="78">
                  <c:v>-113.70869184369127</c:v>
                </c:pt>
                <c:pt idx="79">
                  <c:v>-113.85721167905326</c:v>
                </c:pt>
                <c:pt idx="80">
                  <c:v>-113.99647595492092</c:v>
                </c:pt>
                <c:pt idx="81">
                  <c:v>-114.1265335412168</c:v>
                </c:pt>
                <c:pt idx="82">
                  <c:v>-114.24742976686208</c:v>
                </c:pt>
                <c:pt idx="83">
                  <c:v>-114.35920650126043</c:v>
                </c:pt>
                <c:pt idx="84">
                  <c:v>-114.46190222878619</c:v>
                </c:pt>
                <c:pt idx="85">
                  <c:v>-114.55555211659446</c:v>
                </c:pt>
                <c:pt idx="86">
                  <c:v>-114.64018807603799</c:v>
                </c:pt>
                <c:pt idx="87">
                  <c:v>-114.71583881794604</c:v>
                </c:pt>
                <c:pt idx="88">
                  <c:v>-114.78252990199249</c:v>
                </c:pt>
                <c:pt idx="89">
                  <c:v>-114.84028378035379</c:v>
                </c:pt>
                <c:pt idx="90">
                  <c:v>-114.88911983583274</c:v>
                </c:pt>
                <c:pt idx="91">
                  <c:v>-114.92905441460063</c:v>
                </c:pt>
                <c:pt idx="92">
                  <c:v>-114.96010085368736</c:v>
                </c:pt>
                <c:pt idx="93">
                  <c:v>-114.98226950332834</c:v>
                </c:pt>
                <c:pt idx="94">
                  <c:v>-114.99556774425544</c:v>
                </c:pt>
                <c:pt idx="95">
                  <c:v>-115</c:v>
                </c:pt>
                <c:pt idx="96">
                  <c:v>-114.99556774425544</c:v>
                </c:pt>
                <c:pt idx="97">
                  <c:v>-114.98226950332834</c:v>
                </c:pt>
                <c:pt idx="98">
                  <c:v>-114.96010085368736</c:v>
                </c:pt>
                <c:pt idx="99">
                  <c:v>-114.92905441460063</c:v>
                </c:pt>
                <c:pt idx="100">
                  <c:v>-114.88911983583274</c:v>
                </c:pt>
                <c:pt idx="101">
                  <c:v>-114.84028378035379</c:v>
                </c:pt>
                <c:pt idx="102">
                  <c:v>-114.78252990199249</c:v>
                </c:pt>
                <c:pt idx="103">
                  <c:v>-114.71583881794604</c:v>
                </c:pt>
                <c:pt idx="104">
                  <c:v>-114.64018807603799</c:v>
                </c:pt>
                <c:pt idx="105">
                  <c:v>-114.55555211659446</c:v>
                </c:pt>
                <c:pt idx="106">
                  <c:v>-114.46190222878619</c:v>
                </c:pt>
                <c:pt idx="107">
                  <c:v>-114.35920650126043</c:v>
                </c:pt>
                <c:pt idx="108">
                  <c:v>-114.24742976686208</c:v>
                </c:pt>
                <c:pt idx="109">
                  <c:v>-114.1265335412168</c:v>
                </c:pt>
                <c:pt idx="110">
                  <c:v>-113.99647595492092</c:v>
                </c:pt>
                <c:pt idx="111">
                  <c:v>-113.85721167905326</c:v>
                </c:pt>
                <c:pt idx="112">
                  <c:v>-113.70869184369127</c:v>
                </c:pt>
                <c:pt idx="113">
                  <c:v>-113.5508639490796</c:v>
                </c:pt>
                <c:pt idx="114">
                  <c:v>-113.38367176906169</c:v>
                </c:pt>
                <c:pt idx="115">
                  <c:v>-113.20705524634404</c:v>
                </c:pt>
                <c:pt idx="116">
                  <c:v>-113.02095037911896</c:v>
                </c:pt>
                <c:pt idx="117">
                  <c:v>-112.8252890985231</c:v>
                </c:pt>
                <c:pt idx="118">
                  <c:v>-112.61999913635647</c:v>
                </c:pt>
                <c:pt idx="119">
                  <c:v>-112.40500388242856</c:v>
                </c:pt>
                <c:pt idx="120">
                  <c:v>-112.1802222308352</c:v>
                </c:pt>
                <c:pt idx="121">
                  <c:v>-111.94556841439902</c:v>
                </c:pt>
                <c:pt idx="122">
                  <c:v>-111.70095182642999</c:v>
                </c:pt>
                <c:pt idx="123">
                  <c:v>-111.44627682887656</c:v>
                </c:pt>
                <c:pt idx="124">
                  <c:v>-111.18144254584348</c:v>
                </c:pt>
                <c:pt idx="125">
                  <c:v>-110.90634264134714</c:v>
                </c:pt>
                <c:pt idx="126">
                  <c:v>-110.62086508006281</c:v>
                </c:pt>
                <c:pt idx="127">
                  <c:v>-110.32489186968711</c:v>
                </c:pt>
                <c:pt idx="128">
                  <c:v>-110.01829878339399</c:v>
                </c:pt>
                <c:pt idx="129">
                  <c:v>-109.70095506069926</c:v>
                </c:pt>
                <c:pt idx="130">
                  <c:v>-109.37272308486608</c:v>
                </c:pt>
                <c:pt idx="131">
                  <c:v>-109.03345803477815</c:v>
                </c:pt>
                <c:pt idx="132">
                  <c:v>-108.68300750897636</c:v>
                </c:pt>
                <c:pt idx="133">
                  <c:v>-108.32121111929344</c:v>
                </c:pt>
                <c:pt idx="134">
                  <c:v>-107.94790005122599</c:v>
                </c:pt>
                <c:pt idx="135">
                  <c:v>-107.56289658784878</c:v>
                </c:pt>
                <c:pt idx="136">
                  <c:v>-107.16601359369616</c:v>
                </c:pt>
                <c:pt idx="137">
                  <c:v>-106.75705395460272</c:v>
                </c:pt>
                <c:pt idx="138">
                  <c:v>-106.33580996900167</c:v>
                </c:pt>
                <c:pt idx="139">
                  <c:v>-105.9020626856144</c:v>
                </c:pt>
                <c:pt idx="140">
                  <c:v>-105.4555811818169</c:v>
                </c:pt>
                <c:pt idx="141">
                  <c:v>-104.99612177622352</c:v>
                </c:pt>
                <c:pt idx="142">
                  <c:v>-104.52342716816941</c:v>
                </c:pt>
                <c:pt idx="143">
                  <c:v>-104.03722549577962</c:v>
                </c:pt>
                <c:pt idx="144">
                  <c:v>-103.53722930316061</c:v>
                </c:pt>
                <c:pt idx="145">
                  <c:v>-103.02313440590952</c:v>
                </c:pt>
                <c:pt idx="146">
                  <c:v>-102.49461864257307</c:v>
                </c:pt>
                <c:pt idx="147">
                  <c:v>-101.95134049785585</c:v>
                </c:pt>
                <c:pt idx="148">
                  <c:v>-101.39293758122787</c:v>
                </c:pt>
                <c:pt idx="149">
                  <c:v>-100.8190249420434</c:v>
                </c:pt>
                <c:pt idx="150">
                  <c:v>-100.2291931992828</c:v>
                </c:pt>
                <c:pt idx="151">
                  <c:v>-99.623006460462051</c:v>
                </c:pt>
                <c:pt idx="152">
                  <c:v>-99</c:v>
                </c:pt>
                <c:pt idx="153">
                  <c:v>-98.359677662237232</c:v>
                </c:pt>
                <c:pt idx="154">
                  <c:v>-97.701508948164332</c:v>
                </c:pt>
                <c:pt idx="155">
                  <c:v>-97.024925737499927</c:v>
                </c:pt>
                <c:pt idx="156">
                  <c:v>-96.329318588743149</c:v>
                </c:pt>
                <c:pt idx="157">
                  <c:v>-95.614032548810457</c:v>
                </c:pt>
                <c:pt idx="158">
                  <c:v>-94.878362390336605</c:v>
                </c:pt>
                <c:pt idx="159">
                  <c:v>-94.121547177997812</c:v>
                </c:pt>
                <c:pt idx="160">
                  <c:v>-93.342764044425337</c:v>
                </c:pt>
                <c:pt idx="161">
                  <c:v>-92.541121030253507</c:v>
                </c:pt>
                <c:pt idx="162">
                  <c:v>-91.715648810047128</c:v>
                </c:pt>
                <c:pt idx="163">
                  <c:v>-90.865291084200379</c:v>
                </c:pt>
                <c:pt idx="164">
                  <c:v>-89.988893363585703</c:v>
                </c:pt>
                <c:pt idx="165">
                  <c:v>-89.085189804905809</c:v>
                </c:pt>
                <c:pt idx="166">
                  <c:v>-88.152787665042524</c:v>
                </c:pt>
                <c:pt idx="167">
                  <c:v>-87.190148824744981</c:v>
                </c:pt>
                <c:pt idx="168">
                  <c:v>-86.195567675185401</c:v>
                </c:pt>
                <c:pt idx="169">
                  <c:v>-85.167144450042883</c:v>
                </c:pt>
                <c:pt idx="170">
                  <c:v>-84.102752798697253</c:v>
                </c:pt>
                <c:pt idx="171">
                  <c:v>-83</c:v>
                </c:pt>
                <c:pt idx="172">
                  <c:v>-81.85617766145198</c:v>
                </c:pt>
                <c:pt idx="173">
                  <c:v>-80.668199959431576</c:v>
                </c:pt>
                <c:pt idx="174">
                  <c:v>-79.432525333129831</c:v>
                </c:pt>
                <c:pt idx="175">
                  <c:v>-78.145055856672002</c:v>
                </c:pt>
                <c:pt idx="176">
                  <c:v>-76.801005965442883</c:v>
                </c:pt>
                <c:pt idx="177">
                  <c:v>-75.394728270185965</c:v>
                </c:pt>
                <c:pt idx="178">
                  <c:v>-73.919477922665578</c:v>
                </c:pt>
                <c:pt idx="179">
                  <c:v>-72.36708670708849</c:v>
                </c:pt>
                <c:pt idx="180">
                  <c:v>-70.727500523109768</c:v>
                </c:pt>
                <c:pt idx="181">
                  <c:v>-68.988102855765163</c:v>
                </c:pt>
                <c:pt idx="182">
                  <c:v>-67.132688889833958</c:v>
                </c:pt>
                <c:pt idx="183">
                  <c:v>-65.139840283239209</c:v>
                </c:pt>
                <c:pt idx="184">
                  <c:v>-62.980206696145096</c:v>
                </c:pt>
                <c:pt idx="185">
                  <c:v>-60.611631706518821</c:v>
                </c:pt>
                <c:pt idx="186">
                  <c:v>-57.969569173870916</c:v>
                </c:pt>
                <c:pt idx="187">
                  <c:v>-54.94563247549813</c:v>
                </c:pt>
                <c:pt idx="188">
                  <c:v>-51.329026888139204</c:v>
                </c:pt>
                <c:pt idx="189">
                  <c:v>-46.577033334625291</c:v>
                </c:pt>
                <c:pt idx="190">
                  <c:v>-35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36384"/>
        <c:axId val="105937920"/>
      </c:scatterChart>
      <c:valAx>
        <c:axId val="1059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37920"/>
        <c:crosses val="autoZero"/>
        <c:crossBetween val="midCat"/>
      </c:valAx>
      <c:valAx>
        <c:axId val="10593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36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5" fmlaLink="$O$6" horiz="1" max="96" page="4" val="4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4235</xdr:rowOff>
    </xdr:from>
    <xdr:to>
      <xdr:col>13</xdr:col>
      <xdr:colOff>352424</xdr:colOff>
      <xdr:row>41</xdr:row>
      <xdr:rowOff>70909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</xdr:row>
          <xdr:rowOff>19050</xdr:rowOff>
        </xdr:from>
        <xdr:to>
          <xdr:col>19</xdr:col>
          <xdr:colOff>9525</xdr:colOff>
          <xdr:row>8</xdr:row>
          <xdr:rowOff>9525</xdr:rowOff>
        </xdr:to>
        <xdr:sp macro="" textlink="">
          <xdr:nvSpPr>
            <xdr:cNvPr id="3078" name="Scroll Bar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80962</xdr:colOff>
      <xdr:row>1</xdr:row>
      <xdr:rowOff>123825</xdr:rowOff>
    </xdr:from>
    <xdr:to>
      <xdr:col>26</xdr:col>
      <xdr:colOff>354562</xdr:colOff>
      <xdr:row>31</xdr:row>
      <xdr:rowOff>168825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428623</xdr:colOff>
      <xdr:row>10</xdr:row>
      <xdr:rowOff>76200</xdr:rowOff>
    </xdr:from>
    <xdr:to>
      <xdr:col>13</xdr:col>
      <xdr:colOff>473173</xdr:colOff>
      <xdr:row>35</xdr:row>
      <xdr:rowOff>101700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15</xdr:col>
      <xdr:colOff>523875</xdr:colOff>
      <xdr:row>19</xdr:row>
      <xdr:rowOff>185738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12" sqref="A12"/>
    </sheetView>
  </sheetViews>
  <sheetFormatPr defaultRowHeight="15" x14ac:dyDescent="0.25"/>
  <cols>
    <col min="1" max="1" width="9.85546875" bestFit="1" customWidth="1"/>
  </cols>
  <sheetData>
    <row r="2" spans="1:4" ht="23.25" x14ac:dyDescent="0.35">
      <c r="D2" s="8" t="s">
        <v>36</v>
      </c>
    </row>
    <row r="5" spans="1:4" ht="61.5" x14ac:dyDescent="0.9">
      <c r="D5" s="9" t="s">
        <v>35</v>
      </c>
    </row>
    <row r="8" spans="1:4" x14ac:dyDescent="0.25">
      <c r="A8" s="2" t="s">
        <v>46</v>
      </c>
    </row>
    <row r="9" spans="1:4" x14ac:dyDescent="0.25">
      <c r="A9" s="2" t="s">
        <v>47</v>
      </c>
    </row>
    <row r="10" spans="1:4" x14ac:dyDescent="0.25">
      <c r="A10" s="2" t="s">
        <v>48</v>
      </c>
    </row>
    <row r="11" spans="1:4" x14ac:dyDescent="0.25">
      <c r="A11" s="2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O2:S42"/>
  <sheetViews>
    <sheetView tabSelected="1" zoomScale="90" zoomScaleNormal="90" workbookViewId="0">
      <selection activeCell="O43" sqref="O43"/>
    </sheetView>
  </sheetViews>
  <sheetFormatPr defaultRowHeight="15" x14ac:dyDescent="0.25"/>
  <cols>
    <col min="15" max="15" width="10.140625" customWidth="1"/>
    <col min="16" max="16" width="12.42578125" customWidth="1"/>
    <col min="17" max="17" width="10.7109375" customWidth="1"/>
    <col min="18" max="18" width="11.42578125" customWidth="1"/>
    <col min="19" max="19" width="12.42578125" customWidth="1"/>
  </cols>
  <sheetData>
    <row r="2" spans="15:19" x14ac:dyDescent="0.25">
      <c r="O2" s="20" t="s">
        <v>37</v>
      </c>
      <c r="P2" s="20"/>
      <c r="Q2" s="20"/>
      <c r="R2" s="20"/>
      <c r="S2" s="20"/>
    </row>
    <row r="3" spans="15:19" x14ac:dyDescent="0.25">
      <c r="O3" s="10" t="s">
        <v>26</v>
      </c>
      <c r="P3" s="10" t="s">
        <v>27</v>
      </c>
      <c r="Q3" s="10" t="s">
        <v>28</v>
      </c>
      <c r="R3" s="10" t="s">
        <v>29</v>
      </c>
      <c r="S3" s="10" t="s">
        <v>30</v>
      </c>
    </row>
    <row r="4" spans="15:19" x14ac:dyDescent="0.25">
      <c r="O4" s="10">
        <v>2012</v>
      </c>
      <c r="P4" s="10">
        <v>9</v>
      </c>
      <c r="Q4" s="10">
        <v>23</v>
      </c>
      <c r="R4" s="10">
        <v>0</v>
      </c>
      <c r="S4" s="14">
        <v>0</v>
      </c>
    </row>
    <row r="6" spans="15:19" x14ac:dyDescent="0.25">
      <c r="O6" s="21">
        <v>48</v>
      </c>
      <c r="Q6" s="7" t="s">
        <v>33</v>
      </c>
      <c r="R6" s="7" t="s">
        <v>34</v>
      </c>
    </row>
    <row r="7" spans="15:19" ht="30" x14ac:dyDescent="0.25">
      <c r="O7" s="4" t="s">
        <v>31</v>
      </c>
      <c r="P7" s="3"/>
      <c r="Q7" s="6">
        <f>IF(O6&gt;=48,INT((O6-48)/4),IF(INT((O6-48)/4)=(O6-48)/4,INT((O6-48)/4),INT((O6-48)/4)+1))</f>
        <v>0</v>
      </c>
      <c r="R7" s="6">
        <f>15*((O6-48)-4*Q7)</f>
        <v>0</v>
      </c>
      <c r="S7" s="5" t="s">
        <v>32</v>
      </c>
    </row>
    <row r="13" spans="15:19" x14ac:dyDescent="0.25">
      <c r="O13" s="12" t="s">
        <v>38</v>
      </c>
      <c r="P13" s="12"/>
      <c r="Q13" s="12" t="s">
        <v>39</v>
      </c>
      <c r="R13" s="12"/>
      <c r="S13" s="12" t="s">
        <v>40</v>
      </c>
    </row>
    <row r="14" spans="15:19" x14ac:dyDescent="0.25">
      <c r="O14" s="11">
        <v>41174</v>
      </c>
      <c r="P14" s="12"/>
      <c r="Q14" s="11">
        <f>DATE($O$4,$P$4,$Q$4)</f>
        <v>41175</v>
      </c>
      <c r="R14" s="12"/>
      <c r="S14" s="19">
        <f>$Q$14-$O$14</f>
        <v>1</v>
      </c>
    </row>
    <row r="15" spans="15:19" x14ac:dyDescent="0.25">
      <c r="O15" s="12"/>
      <c r="P15" s="12"/>
      <c r="Q15" s="12"/>
      <c r="R15" s="12"/>
      <c r="S15" s="12"/>
    </row>
    <row r="16" spans="15:19" x14ac:dyDescent="0.25">
      <c r="O16" s="12" t="s">
        <v>41</v>
      </c>
      <c r="P16" s="12"/>
      <c r="Q16" s="12" t="s">
        <v>42</v>
      </c>
      <c r="R16" s="12"/>
      <c r="S16" s="12" t="s">
        <v>43</v>
      </c>
    </row>
    <row r="17" spans="15:19" x14ac:dyDescent="0.25">
      <c r="O17" s="13">
        <v>0</v>
      </c>
      <c r="P17" s="13"/>
      <c r="Q17" s="13">
        <f>R4+S4/60</f>
        <v>0</v>
      </c>
      <c r="R17" s="13"/>
      <c r="S17" s="13">
        <f>Q17-O17</f>
        <v>0</v>
      </c>
    </row>
    <row r="19" spans="15:19" x14ac:dyDescent="0.25">
      <c r="O19" t="s">
        <v>44</v>
      </c>
      <c r="Q19" s="22">
        <f>24*$S$14/365.25+$S$17+$Q$7+$R$7/60</f>
        <v>6.5708418891170434E-2</v>
      </c>
      <c r="R19" s="22">
        <f>Q19*360/24</f>
        <v>0.98562628336755653</v>
      </c>
    </row>
    <row r="20" spans="15:19" x14ac:dyDescent="0.25">
      <c r="R20" s="17"/>
    </row>
    <row r="21" spans="15:19" x14ac:dyDescent="0.25">
      <c r="O21" s="15"/>
      <c r="P21" s="15"/>
      <c r="Q21" s="15"/>
      <c r="R21" s="15"/>
      <c r="S21" s="16"/>
    </row>
    <row r="42" spans="15:15" x14ac:dyDescent="0.25">
      <c r="O42" t="s">
        <v>55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3" name="Scroll Bar 6">
              <controlPr defaultSize="0" autoPict="0">
                <anchor moveWithCells="1">
                  <from>
                    <xdr:col>14</xdr:col>
                    <xdr:colOff>9525</xdr:colOff>
                    <xdr:row>7</xdr:row>
                    <xdr:rowOff>19050</xdr:rowOff>
                  </from>
                  <to>
                    <xdr:col>19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G1" sqref="G1"/>
    </sheetView>
  </sheetViews>
  <sheetFormatPr defaultRowHeight="15" x14ac:dyDescent="0.25"/>
  <cols>
    <col min="1" max="1" width="12" customWidth="1"/>
    <col min="2" max="4" width="6.5703125" customWidth="1"/>
    <col min="6" max="8" width="7.28515625" customWidth="1"/>
    <col min="9" max="9" width="9.28515625" customWidth="1"/>
    <col min="11" max="11" width="4.5703125" customWidth="1"/>
    <col min="13" max="13" width="4.28515625" customWidth="1"/>
  </cols>
  <sheetData>
    <row r="1" spans="1:16" x14ac:dyDescent="0.25">
      <c r="B1" s="23" t="s">
        <v>6</v>
      </c>
      <c r="E1" s="23" t="s">
        <v>0</v>
      </c>
      <c r="F1" s="23" t="s">
        <v>7</v>
      </c>
      <c r="J1" s="24">
        <v>50</v>
      </c>
      <c r="N1" s="25" t="s">
        <v>8</v>
      </c>
      <c r="O1" s="25" t="s">
        <v>9</v>
      </c>
    </row>
    <row r="2" spans="1:16" x14ac:dyDescent="0.25">
      <c r="A2" t="s">
        <v>5</v>
      </c>
    </row>
    <row r="3" spans="1:16" x14ac:dyDescent="0.25">
      <c r="A3">
        <v>2.15</v>
      </c>
      <c r="B3">
        <v>0</v>
      </c>
      <c r="C3">
        <v>56</v>
      </c>
      <c r="D3">
        <v>42.5</v>
      </c>
      <c r="E3">
        <f>2*PI()*((B3+C3/60+D3/3600)/24)-alfa*PI()/180</f>
        <v>0.23023435865732092</v>
      </c>
      <c r="F3">
        <v>60</v>
      </c>
      <c r="G3">
        <v>43</v>
      </c>
      <c r="H3">
        <v>0.3</v>
      </c>
      <c r="I3">
        <f>F3+G3/60+H3/3600</f>
        <v>60.716750000000005</v>
      </c>
      <c r="J3">
        <f>(90-I3)*PI()/180</f>
        <v>0.51108912818462937</v>
      </c>
      <c r="L3">
        <f>J3*$J$1</f>
        <v>25.55445640923147</v>
      </c>
      <c r="N3">
        <f>-L3*SIN(E3)</f>
        <v>-5.831672725974502</v>
      </c>
      <c r="O3">
        <f>-L3*COS(E3)</f>
        <v>-24.880149428579333</v>
      </c>
    </row>
    <row r="4" spans="1:16" x14ac:dyDescent="0.25">
      <c r="A4">
        <v>2.2400000000000002</v>
      </c>
      <c r="B4">
        <v>0</v>
      </c>
      <c r="C4">
        <v>40</v>
      </c>
      <c r="D4">
        <v>30.39</v>
      </c>
      <c r="E4">
        <f t="shared" ref="E4:E46" si="0">2*PI()*((B4+C4/60+D4/3600)/24)-alfa*PI()/180</f>
        <v>0.15954052452581227</v>
      </c>
      <c r="F4">
        <v>56</v>
      </c>
      <c r="G4">
        <v>32</v>
      </c>
      <c r="H4">
        <v>14.7</v>
      </c>
      <c r="I4">
        <f t="shared" ref="I4:I7" si="1">F4+G4/60+H4/3600</f>
        <v>56.537416666666665</v>
      </c>
      <c r="J4">
        <f t="shared" ref="J4:J16" si="2">(90-I4)*PI()/180</f>
        <v>0.58403225538964587</v>
      </c>
      <c r="L4">
        <f t="shared" ref="L4:L33" si="3">J4*$J$1</f>
        <v>29.201612769482292</v>
      </c>
      <c r="N4">
        <f t="shared" ref="N4:N45" si="4">-L4*SIN(E4)</f>
        <v>-4.6391020381385228</v>
      </c>
      <c r="O4">
        <f t="shared" ref="O4:O45" si="5">-L4*COS(E4)</f>
        <v>-28.830763441479142</v>
      </c>
    </row>
    <row r="5" spans="1:16" x14ac:dyDescent="0.25">
      <c r="A5">
        <v>2.2799999999999998</v>
      </c>
      <c r="B5">
        <v>0</v>
      </c>
      <c r="C5">
        <v>9</v>
      </c>
      <c r="D5">
        <v>10.09</v>
      </c>
      <c r="E5">
        <f t="shared" si="0"/>
        <v>2.2801249837273208E-2</v>
      </c>
      <c r="F5">
        <v>59</v>
      </c>
      <c r="G5">
        <v>9</v>
      </c>
      <c r="H5">
        <v>0.8</v>
      </c>
      <c r="I5">
        <f t="shared" si="1"/>
        <v>59.150222222222219</v>
      </c>
      <c r="J5">
        <f t="shared" si="2"/>
        <v>0.53843019573080186</v>
      </c>
      <c r="L5">
        <f t="shared" si="3"/>
        <v>26.921509786540092</v>
      </c>
      <c r="N5">
        <f t="shared" si="4"/>
        <v>-0.61379088274092708</v>
      </c>
      <c r="O5">
        <f t="shared" si="5"/>
        <v>-26.914511883722469</v>
      </c>
    </row>
    <row r="6" spans="1:16" x14ac:dyDescent="0.25">
      <c r="A6">
        <v>2.66</v>
      </c>
      <c r="B6">
        <v>1</v>
      </c>
      <c r="C6">
        <v>25</v>
      </c>
      <c r="D6">
        <v>48.6</v>
      </c>
      <c r="E6">
        <f t="shared" si="0"/>
        <v>0.35721433394512508</v>
      </c>
      <c r="F6">
        <v>60</v>
      </c>
      <c r="G6">
        <v>14</v>
      </c>
      <c r="H6">
        <v>7.5</v>
      </c>
      <c r="I6">
        <f t="shared" si="1"/>
        <v>60.235416666666666</v>
      </c>
      <c r="J6">
        <f t="shared" si="2"/>
        <v>0.51948997965089549</v>
      </c>
      <c r="L6">
        <f t="shared" si="3"/>
        <v>25.974498982544773</v>
      </c>
      <c r="N6">
        <f t="shared" si="4"/>
        <v>-9.0823932863848817</v>
      </c>
      <c r="O6">
        <f t="shared" si="5"/>
        <v>-24.334845994697609</v>
      </c>
    </row>
    <row r="7" spans="1:16" x14ac:dyDescent="0.25">
      <c r="A7">
        <v>3.35</v>
      </c>
      <c r="B7">
        <v>1</v>
      </c>
      <c r="C7">
        <v>54</v>
      </c>
      <c r="D7">
        <v>23.68</v>
      </c>
      <c r="E7">
        <f t="shared" si="0"/>
        <v>0.48193847117472649</v>
      </c>
      <c r="F7">
        <v>63</v>
      </c>
      <c r="G7">
        <v>40</v>
      </c>
      <c r="H7">
        <v>12.5</v>
      </c>
      <c r="I7">
        <f t="shared" si="1"/>
        <v>63.670138888888886</v>
      </c>
      <c r="J7">
        <f t="shared" si="2"/>
        <v>0.45954276798170152</v>
      </c>
      <c r="L7">
        <f t="shared" si="3"/>
        <v>22.977138399085074</v>
      </c>
      <c r="N7">
        <f t="shared" si="4"/>
        <v>-10.649851281879668</v>
      </c>
      <c r="O7">
        <f t="shared" si="5"/>
        <v>-20.359998936261167</v>
      </c>
    </row>
    <row r="8" spans="1:16" x14ac:dyDescent="0.25">
      <c r="A8" t="s">
        <v>10</v>
      </c>
    </row>
    <row r="9" spans="1:16" ht="15.75" customHeight="1" x14ac:dyDescent="0.25">
      <c r="A9">
        <v>1.97</v>
      </c>
      <c r="B9">
        <v>2</v>
      </c>
      <c r="C9">
        <v>31</v>
      </c>
      <c r="D9">
        <v>47.08</v>
      </c>
      <c r="E9">
        <f t="shared" si="0"/>
        <v>0.64508312300489634</v>
      </c>
      <c r="F9">
        <v>89</v>
      </c>
      <c r="G9">
        <v>15</v>
      </c>
      <c r="H9">
        <v>50.9</v>
      </c>
      <c r="I9">
        <f t="shared" ref="I9:I15" si="6">F9+G9/60+H9/3600</f>
        <v>89.264138888888894</v>
      </c>
      <c r="J9">
        <f t="shared" si="2"/>
        <v>1.2843199226272627E-2</v>
      </c>
      <c r="L9">
        <f t="shared" si="3"/>
        <v>0.6421599613136314</v>
      </c>
      <c r="N9">
        <f t="shared" si="4"/>
        <v>-0.3861082192438034</v>
      </c>
      <c r="O9">
        <f t="shared" si="5"/>
        <v>-0.51311778272313235</v>
      </c>
      <c r="P9" t="s">
        <v>13</v>
      </c>
    </row>
    <row r="10" spans="1:16" x14ac:dyDescent="0.25">
      <c r="A10">
        <v>2.0699999999999998</v>
      </c>
      <c r="B10">
        <v>14</v>
      </c>
      <c r="C10">
        <v>50</v>
      </c>
      <c r="D10">
        <v>42.4</v>
      </c>
      <c r="E10">
        <f t="shared" si="0"/>
        <v>3.8692385768602815</v>
      </c>
      <c r="F10">
        <v>74</v>
      </c>
      <c r="G10">
        <v>9</v>
      </c>
      <c r="H10">
        <v>19.7</v>
      </c>
      <c r="I10">
        <f t="shared" si="6"/>
        <v>74.15547222222223</v>
      </c>
      <c r="J10">
        <f t="shared" si="2"/>
        <v>0.27653917814592249</v>
      </c>
      <c r="L10">
        <f t="shared" si="3"/>
        <v>13.826958907296124</v>
      </c>
      <c r="N10">
        <f t="shared" si="4"/>
        <v>9.1964982930536685</v>
      </c>
      <c r="O10">
        <f t="shared" si="5"/>
        <v>10.325173691997467</v>
      </c>
    </row>
    <row r="11" spans="1:16" x14ac:dyDescent="0.25">
      <c r="A11">
        <v>3</v>
      </c>
      <c r="B11">
        <v>15</v>
      </c>
      <c r="C11">
        <v>20</v>
      </c>
      <c r="D11">
        <v>43.75</v>
      </c>
      <c r="E11">
        <f t="shared" si="0"/>
        <v>4.0002364455302803</v>
      </c>
      <c r="F11">
        <v>71</v>
      </c>
      <c r="G11">
        <v>50</v>
      </c>
      <c r="H11">
        <v>2.2999999999999998</v>
      </c>
      <c r="I11">
        <f t="shared" si="6"/>
        <v>71.833972222222215</v>
      </c>
      <c r="J11">
        <f t="shared" si="2"/>
        <v>0.31705699673097115</v>
      </c>
      <c r="L11">
        <f t="shared" si="3"/>
        <v>15.852849836548558</v>
      </c>
      <c r="N11">
        <f t="shared" si="4"/>
        <v>11.999926054229933</v>
      </c>
      <c r="O11">
        <f t="shared" si="5"/>
        <v>10.359277128891341</v>
      </c>
    </row>
    <row r="12" spans="1:16" x14ac:dyDescent="0.25">
      <c r="A12">
        <v>4.21</v>
      </c>
      <c r="B12">
        <v>16</v>
      </c>
      <c r="C12">
        <v>45</v>
      </c>
      <c r="D12">
        <v>58.16</v>
      </c>
      <c r="E12">
        <f t="shared" si="0"/>
        <v>4.372166836350794</v>
      </c>
      <c r="F12">
        <v>82</v>
      </c>
      <c r="G12">
        <v>2</v>
      </c>
      <c r="H12">
        <v>14.1</v>
      </c>
      <c r="I12">
        <f t="shared" si="6"/>
        <v>82.03725</v>
      </c>
      <c r="J12">
        <f t="shared" si="2"/>
        <v>0.13897620501317845</v>
      </c>
      <c r="L12">
        <f t="shared" si="3"/>
        <v>6.9488102506589229</v>
      </c>
      <c r="N12">
        <f t="shared" si="4"/>
        <v>6.5505083391165781</v>
      </c>
      <c r="O12">
        <f t="shared" si="5"/>
        <v>2.3187937378789636</v>
      </c>
    </row>
    <row r="13" spans="1:16" x14ac:dyDescent="0.25">
      <c r="A13">
        <v>4.3499999999999996</v>
      </c>
      <c r="B13">
        <v>17</v>
      </c>
      <c r="C13">
        <v>32</v>
      </c>
      <c r="D13">
        <v>12.9</v>
      </c>
      <c r="E13">
        <f t="shared" si="0"/>
        <v>4.5739516233790756</v>
      </c>
      <c r="F13">
        <v>86</v>
      </c>
      <c r="G13">
        <v>35</v>
      </c>
      <c r="H13">
        <v>10.8</v>
      </c>
      <c r="I13">
        <f>F13+G13/60+H13/3600</f>
        <v>86.586333333333329</v>
      </c>
      <c r="J13">
        <f t="shared" si="2"/>
        <v>5.9579722898913182E-2</v>
      </c>
      <c r="L13">
        <f t="shared" si="3"/>
        <v>2.9789861449456589</v>
      </c>
      <c r="N13">
        <f t="shared" si="4"/>
        <v>2.950485717432568</v>
      </c>
      <c r="O13">
        <f t="shared" si="5"/>
        <v>0.41108695309462523</v>
      </c>
    </row>
    <row r="14" spans="1:16" x14ac:dyDescent="0.25">
      <c r="A14">
        <v>4.29</v>
      </c>
      <c r="B14">
        <v>15</v>
      </c>
      <c r="C14">
        <v>44</v>
      </c>
      <c r="D14">
        <v>3.46</v>
      </c>
      <c r="E14">
        <f t="shared" si="0"/>
        <v>4.1020262291681551</v>
      </c>
      <c r="F14">
        <v>77</v>
      </c>
      <c r="G14">
        <v>47</v>
      </c>
      <c r="H14">
        <v>40.200000000000003</v>
      </c>
      <c r="I14">
        <f t="shared" si="6"/>
        <v>77.794499999999999</v>
      </c>
      <c r="J14">
        <f t="shared" si="2"/>
        <v>0.21302616185216791</v>
      </c>
      <c r="L14">
        <f t="shared" si="3"/>
        <v>10.651308092608396</v>
      </c>
      <c r="N14">
        <f t="shared" si="4"/>
        <v>8.728109560259206</v>
      </c>
      <c r="O14">
        <f t="shared" si="5"/>
        <v>6.1049543477225896</v>
      </c>
    </row>
    <row r="15" spans="1:16" x14ac:dyDescent="0.25">
      <c r="A15">
        <v>4.95</v>
      </c>
      <c r="B15">
        <v>16</v>
      </c>
      <c r="C15">
        <v>17</v>
      </c>
      <c r="D15">
        <v>30.5</v>
      </c>
      <c r="E15">
        <f t="shared" si="0"/>
        <v>4.2479822967482681</v>
      </c>
      <c r="F15">
        <v>75</v>
      </c>
      <c r="G15">
        <v>45</v>
      </c>
      <c r="H15">
        <v>16.899999999999999</v>
      </c>
      <c r="I15">
        <f t="shared" si="6"/>
        <v>75.754694444444439</v>
      </c>
      <c r="J15">
        <f t="shared" si="2"/>
        <v>0.24862748489708453</v>
      </c>
      <c r="L15">
        <f t="shared" si="3"/>
        <v>12.431374244854226</v>
      </c>
      <c r="N15">
        <f t="shared" si="4"/>
        <v>11.114735883227505</v>
      </c>
      <c r="O15">
        <f t="shared" si="5"/>
        <v>5.567918090428404</v>
      </c>
    </row>
    <row r="16" spans="1:16" s="18" customFormat="1" x14ac:dyDescent="0.25">
      <c r="A16" s="18">
        <v>4.25</v>
      </c>
      <c r="B16" s="18">
        <v>14</v>
      </c>
      <c r="C16" s="18">
        <v>27</v>
      </c>
      <c r="D16" s="18">
        <v>31.52</v>
      </c>
      <c r="E16" s="18">
        <f t="shared" si="0"/>
        <v>3.7680909289430371</v>
      </c>
      <c r="F16" s="18">
        <v>75</v>
      </c>
      <c r="G16" s="18">
        <v>41</v>
      </c>
      <c r="H16" s="18">
        <v>45.4</v>
      </c>
      <c r="I16" s="18">
        <f>F16+G16/60+H16/3600</f>
        <v>75.69594444444445</v>
      </c>
      <c r="J16" s="18">
        <f t="shared" si="2"/>
        <v>0.24965286583263102</v>
      </c>
      <c r="L16" s="18">
        <f t="shared" si="3"/>
        <v>12.48264329163155</v>
      </c>
      <c r="N16" s="18">
        <f t="shared" si="4"/>
        <v>7.3187193322060589</v>
      </c>
      <c r="O16" s="18">
        <f t="shared" si="5"/>
        <v>10.11200924062609</v>
      </c>
    </row>
    <row r="17" spans="1:16" s="18" customFormat="1" x14ac:dyDescent="0.25">
      <c r="A17" s="18" t="s">
        <v>11</v>
      </c>
    </row>
    <row r="18" spans="1:16" s="18" customFormat="1" x14ac:dyDescent="0.25">
      <c r="A18" s="18">
        <v>1.76</v>
      </c>
      <c r="B18" s="18">
        <v>12</v>
      </c>
      <c r="C18" s="18">
        <v>54</v>
      </c>
      <c r="D18" s="18">
        <v>1.63</v>
      </c>
      <c r="E18" s="18">
        <f t="shared" si="0"/>
        <v>3.3601282157151005</v>
      </c>
      <c r="F18" s="18">
        <v>55</v>
      </c>
      <c r="G18" s="18">
        <v>57</v>
      </c>
      <c r="H18" s="18">
        <v>35.4</v>
      </c>
      <c r="I18" s="18">
        <f t="shared" ref="I18:I24" si="7">F18+G18/60+H18/3600</f>
        <v>55.959833333333336</v>
      </c>
      <c r="J18" s="18">
        <f t="shared" ref="J18:J25" si="8">(90-I18)*PI()/180</f>
        <v>0.59411298626095632</v>
      </c>
      <c r="L18" s="18">
        <f t="shared" si="3"/>
        <v>29.705649313047815</v>
      </c>
      <c r="N18" s="18">
        <f t="shared" si="4"/>
        <v>6.4401921499478068</v>
      </c>
      <c r="O18" s="18">
        <f t="shared" si="5"/>
        <v>28.999129748692955</v>
      </c>
    </row>
    <row r="19" spans="1:16" s="18" customFormat="1" x14ac:dyDescent="0.25">
      <c r="A19" s="18">
        <v>1.81</v>
      </c>
      <c r="B19" s="18">
        <v>11</v>
      </c>
      <c r="C19" s="18">
        <v>3</v>
      </c>
      <c r="D19" s="18">
        <v>43.84</v>
      </c>
      <c r="E19" s="18">
        <f t="shared" si="0"/>
        <v>2.8788689461086192</v>
      </c>
      <c r="F19" s="18">
        <v>61</v>
      </c>
      <c r="G19" s="18">
        <v>45</v>
      </c>
      <c r="H19" s="18">
        <v>4</v>
      </c>
      <c r="I19" s="18">
        <f t="shared" si="7"/>
        <v>61.751111111111108</v>
      </c>
      <c r="J19" s="18">
        <f t="shared" si="8"/>
        <v>0.49303612114115375</v>
      </c>
      <c r="L19" s="18">
        <f t="shared" si="3"/>
        <v>24.651806057057687</v>
      </c>
      <c r="N19" s="18">
        <f t="shared" si="4"/>
        <v>-6.4023639053420442</v>
      </c>
      <c r="O19" s="18">
        <f t="shared" si="5"/>
        <v>23.805908474543866</v>
      </c>
    </row>
    <row r="20" spans="1:16" s="18" customFormat="1" x14ac:dyDescent="0.25">
      <c r="A20" s="18">
        <v>1.85</v>
      </c>
      <c r="B20" s="18">
        <v>13</v>
      </c>
      <c r="C20" s="18">
        <v>47</v>
      </c>
      <c r="D20" s="18">
        <v>32.549999999999997</v>
      </c>
      <c r="E20" s="18">
        <f t="shared" si="0"/>
        <v>3.593632907457335</v>
      </c>
      <c r="F20" s="18">
        <v>49</v>
      </c>
      <c r="G20" s="18">
        <v>18</v>
      </c>
      <c r="H20" s="18">
        <v>47.9</v>
      </c>
      <c r="I20" s="18">
        <f t="shared" si="7"/>
        <v>49.313305555555552</v>
      </c>
      <c r="J20" s="18">
        <f t="shared" si="8"/>
        <v>0.71011677980844068</v>
      </c>
      <c r="L20" s="18">
        <f t="shared" si="3"/>
        <v>35.505838990422035</v>
      </c>
      <c r="N20" s="18">
        <f t="shared" si="4"/>
        <v>15.509013253098303</v>
      </c>
      <c r="O20" s="18">
        <f t="shared" si="5"/>
        <v>31.939554009550523</v>
      </c>
    </row>
    <row r="21" spans="1:16" s="18" customFormat="1" x14ac:dyDescent="0.25">
      <c r="A21" s="18">
        <v>2.23</v>
      </c>
      <c r="B21" s="18">
        <v>13</v>
      </c>
      <c r="C21" s="18">
        <v>23</v>
      </c>
      <c r="D21" s="18">
        <v>55.42</v>
      </c>
      <c r="E21" s="18">
        <f t="shared" si="0"/>
        <v>3.4905763056707215</v>
      </c>
      <c r="F21" s="18">
        <v>54</v>
      </c>
      <c r="G21" s="18">
        <v>55</v>
      </c>
      <c r="H21" s="18">
        <v>31.5</v>
      </c>
      <c r="I21" s="18">
        <f t="shared" si="7"/>
        <v>54.925416666666663</v>
      </c>
      <c r="J21" s="18">
        <f t="shared" si="8"/>
        <v>0.61216696293179451</v>
      </c>
      <c r="L21" s="18">
        <f t="shared" si="3"/>
        <v>30.608348146589726</v>
      </c>
      <c r="N21" s="18">
        <f t="shared" si="4"/>
        <v>10.466307360598764</v>
      </c>
      <c r="O21" s="18">
        <f t="shared" si="5"/>
        <v>28.76329929782602</v>
      </c>
    </row>
    <row r="22" spans="1:16" s="18" customFormat="1" x14ac:dyDescent="0.25">
      <c r="A22" s="18">
        <v>2.34</v>
      </c>
      <c r="B22" s="18">
        <v>11</v>
      </c>
      <c r="C22" s="18">
        <v>1</v>
      </c>
      <c r="D22" s="18">
        <v>50.39</v>
      </c>
      <c r="E22" s="18">
        <f t="shared" si="0"/>
        <v>2.870618629290338</v>
      </c>
      <c r="F22" s="18">
        <v>56</v>
      </c>
      <c r="G22" s="18">
        <v>22</v>
      </c>
      <c r="H22" s="18">
        <v>56.4</v>
      </c>
      <c r="I22" s="18">
        <f t="shared" si="7"/>
        <v>56.382333333333335</v>
      </c>
      <c r="J22" s="18">
        <f t="shared" si="8"/>
        <v>0.58673897017128041</v>
      </c>
      <c r="L22" s="18">
        <f t="shared" si="3"/>
        <v>29.336948508564021</v>
      </c>
      <c r="N22" s="18">
        <f t="shared" si="4"/>
        <v>-7.852622365159923</v>
      </c>
      <c r="O22" s="18">
        <f t="shared" si="5"/>
        <v>28.266461925474982</v>
      </c>
    </row>
    <row r="23" spans="1:16" s="18" customFormat="1" x14ac:dyDescent="0.25">
      <c r="A23" s="18">
        <v>2.41</v>
      </c>
      <c r="B23" s="18">
        <v>11</v>
      </c>
      <c r="C23" s="18">
        <v>53</v>
      </c>
      <c r="D23" s="18">
        <v>49.74</v>
      </c>
      <c r="E23" s="18">
        <f t="shared" si="0"/>
        <v>3.0974641627156925</v>
      </c>
      <c r="F23" s="18">
        <v>53</v>
      </c>
      <c r="G23" s="18">
        <v>41</v>
      </c>
      <c r="H23" s="18">
        <v>41</v>
      </c>
      <c r="I23" s="18">
        <f t="shared" si="7"/>
        <v>53.694722222222218</v>
      </c>
      <c r="J23" s="18">
        <f t="shared" si="8"/>
        <v>0.63364663307335256</v>
      </c>
      <c r="L23" s="18">
        <f t="shared" si="3"/>
        <v>31.682331653667628</v>
      </c>
      <c r="N23" s="18">
        <f t="shared" si="4"/>
        <v>-1.3976397706635744</v>
      </c>
      <c r="O23" s="18">
        <f t="shared" si="5"/>
        <v>31.651488781484659</v>
      </c>
    </row>
    <row r="24" spans="1:16" s="18" customFormat="1" x14ac:dyDescent="0.25">
      <c r="A24" s="18">
        <v>3.32</v>
      </c>
      <c r="B24" s="18">
        <v>12</v>
      </c>
      <c r="C24" s="18">
        <v>15</v>
      </c>
      <c r="D24" s="18">
        <v>25.45</v>
      </c>
      <c r="E24" s="18">
        <f t="shared" si="0"/>
        <v>3.1916908529282582</v>
      </c>
      <c r="F24" s="18">
        <v>57</v>
      </c>
      <c r="G24" s="18">
        <v>1</v>
      </c>
      <c r="H24" s="18">
        <v>57.4</v>
      </c>
      <c r="I24" s="18">
        <f t="shared" si="7"/>
        <v>57.032611111111109</v>
      </c>
      <c r="J24" s="18">
        <f t="shared" si="8"/>
        <v>0.57538948189650618</v>
      </c>
      <c r="L24" s="18">
        <f t="shared" si="3"/>
        <v>28.769474094825309</v>
      </c>
      <c r="N24" s="18">
        <f t="shared" si="4"/>
        <v>1.4406960213069373</v>
      </c>
      <c r="O24" s="18">
        <f t="shared" si="5"/>
        <v>28.733378406776588</v>
      </c>
    </row>
    <row r="25" spans="1:16" s="18" customFormat="1" x14ac:dyDescent="0.25">
      <c r="A25" s="18">
        <v>3</v>
      </c>
      <c r="B25" s="18">
        <v>11</v>
      </c>
      <c r="C25" s="18">
        <v>9</v>
      </c>
      <c r="D25" s="18">
        <v>39.86</v>
      </c>
      <c r="E25" s="18">
        <f t="shared" si="0"/>
        <v>2.9047594511209116</v>
      </c>
      <c r="F25" s="18">
        <v>44</v>
      </c>
      <c r="G25" s="18">
        <v>29</v>
      </c>
      <c r="H25" s="18">
        <v>54.8</v>
      </c>
      <c r="I25" s="18">
        <f>F25+G25/60+H25/3600</f>
        <v>44.498555555555555</v>
      </c>
      <c r="J25" s="18">
        <f t="shared" si="8"/>
        <v>0.79415001996883761</v>
      </c>
      <c r="L25" s="18">
        <f t="shared" si="3"/>
        <v>39.70750099844188</v>
      </c>
      <c r="N25" s="18">
        <f t="shared" si="4"/>
        <v>-9.3163886603724357</v>
      </c>
      <c r="O25" s="18">
        <f t="shared" si="5"/>
        <v>38.59910022099151</v>
      </c>
    </row>
    <row r="26" spans="1:16" s="18" customFormat="1" x14ac:dyDescent="0.25">
      <c r="A26" s="18" t="s">
        <v>2</v>
      </c>
    </row>
    <row r="27" spans="1:16" s="18" customFormat="1" x14ac:dyDescent="0.25">
      <c r="A27" s="18">
        <v>0.18</v>
      </c>
      <c r="B27" s="18">
        <v>5</v>
      </c>
      <c r="C27" s="18">
        <v>14</v>
      </c>
      <c r="D27" s="18">
        <v>32.270000000000003</v>
      </c>
      <c r="E27" s="18">
        <f t="shared" si="0"/>
        <v>1.355227779600001</v>
      </c>
      <c r="F27" s="18">
        <v>-8</v>
      </c>
      <c r="G27" s="18">
        <v>-12</v>
      </c>
      <c r="H27" s="18">
        <v>-5.9</v>
      </c>
      <c r="I27" s="18">
        <f t="shared" ref="I27" si="9">F27+G27/60+H27/3600</f>
        <v>-8.2016388888888887</v>
      </c>
      <c r="J27" s="18">
        <f t="shared" ref="J27:J33" si="10">(90-I27)*PI()/180</f>
        <v>1.7139419294656171</v>
      </c>
      <c r="L27" s="18">
        <f t="shared" si="3"/>
        <v>85.697096473280851</v>
      </c>
      <c r="N27" s="18">
        <f t="shared" si="4"/>
        <v>-83.713631881870526</v>
      </c>
      <c r="O27" s="18">
        <f t="shared" si="5"/>
        <v>-18.330853256121934</v>
      </c>
      <c r="P27" s="18" t="s">
        <v>14</v>
      </c>
    </row>
    <row r="28" spans="1:16" s="18" customFormat="1" x14ac:dyDescent="0.25">
      <c r="A28" s="18">
        <v>0.45</v>
      </c>
      <c r="B28" s="18">
        <v>5</v>
      </c>
      <c r="C28" s="18">
        <v>55</v>
      </c>
      <c r="D28" s="18">
        <v>10.29</v>
      </c>
      <c r="E28" s="18">
        <f t="shared" si="0"/>
        <v>1.5325255972228016</v>
      </c>
      <c r="F28" s="18">
        <v>7</v>
      </c>
      <c r="G28" s="18">
        <v>24</v>
      </c>
      <c r="H28" s="18">
        <v>25.3</v>
      </c>
      <c r="I28" s="18">
        <f t="shared" ref="I28:I33" si="11">F28+G28/60+H28/3600</f>
        <v>7.4070277777777784</v>
      </c>
      <c r="J28" s="18">
        <f t="shared" si="10"/>
        <v>1.4415193042859955</v>
      </c>
      <c r="L28" s="18">
        <f t="shared" si="3"/>
        <v>72.075965214299771</v>
      </c>
      <c r="N28" s="18">
        <f t="shared" si="4"/>
        <v>-72.023188670473999</v>
      </c>
      <c r="O28" s="18">
        <f t="shared" si="5"/>
        <v>-2.7577264748803869</v>
      </c>
      <c r="P28" s="18" t="s">
        <v>15</v>
      </c>
    </row>
    <row r="29" spans="1:16" s="18" customFormat="1" x14ac:dyDescent="0.25">
      <c r="A29" s="18">
        <v>1.64</v>
      </c>
      <c r="B29" s="18">
        <v>5</v>
      </c>
      <c r="C29" s="18">
        <v>25</v>
      </c>
      <c r="D29" s="18">
        <v>7.87</v>
      </c>
      <c r="E29" s="18">
        <f t="shared" si="0"/>
        <v>1.4014499159569842</v>
      </c>
      <c r="F29" s="18">
        <v>6</v>
      </c>
      <c r="G29" s="18">
        <v>20</v>
      </c>
      <c r="H29" s="18">
        <v>59</v>
      </c>
      <c r="I29" s="18">
        <f t="shared" si="11"/>
        <v>6.3497222222222218</v>
      </c>
      <c r="J29" s="18">
        <f t="shared" si="10"/>
        <v>1.4599727674300678</v>
      </c>
      <c r="L29" s="18">
        <f t="shared" si="3"/>
        <v>72.99863837150339</v>
      </c>
      <c r="N29" s="18">
        <f t="shared" si="4"/>
        <v>-71.9544024957126</v>
      </c>
      <c r="O29" s="18">
        <f t="shared" si="5"/>
        <v>-12.303055131897707</v>
      </c>
    </row>
    <row r="30" spans="1:16" s="18" customFormat="1" x14ac:dyDescent="0.25">
      <c r="A30" s="18">
        <v>1.69</v>
      </c>
      <c r="B30" s="18">
        <v>5</v>
      </c>
      <c r="C30" s="18">
        <v>36</v>
      </c>
      <c r="D30" s="18">
        <v>12.81</v>
      </c>
      <c r="E30" s="18">
        <f t="shared" si="0"/>
        <v>1.44980571732453</v>
      </c>
      <c r="F30" s="18">
        <v>-1</v>
      </c>
      <c r="G30" s="18">
        <v>-12</v>
      </c>
      <c r="H30" s="18">
        <v>-6.9</v>
      </c>
      <c r="I30" s="18">
        <f t="shared" si="11"/>
        <v>-1.2019166666666665</v>
      </c>
      <c r="J30" s="18">
        <f t="shared" si="10"/>
        <v>1.591773729962825</v>
      </c>
      <c r="L30" s="18">
        <f t="shared" si="3"/>
        <v>79.588686498141243</v>
      </c>
      <c r="N30" s="18">
        <f t="shared" si="4"/>
        <v>-79.006858236685005</v>
      </c>
      <c r="O30" s="18">
        <f t="shared" si="5"/>
        <v>-9.6060069783323012</v>
      </c>
    </row>
    <row r="31" spans="1:16" s="18" customFormat="1" x14ac:dyDescent="0.25">
      <c r="A31" s="18">
        <v>1.74</v>
      </c>
      <c r="B31" s="18">
        <v>5</v>
      </c>
      <c r="C31" s="18">
        <v>40</v>
      </c>
      <c r="D31" s="18">
        <v>45.52</v>
      </c>
      <c r="E31" s="18">
        <f t="shared" si="0"/>
        <v>1.4696377481708376</v>
      </c>
      <c r="F31" s="18">
        <v>-1</v>
      </c>
      <c r="G31" s="18">
        <v>-56</v>
      </c>
      <c r="H31" s="18">
        <v>-33.299999999999997</v>
      </c>
      <c r="I31" s="18">
        <f t="shared" si="11"/>
        <v>-1.9425833333333333</v>
      </c>
      <c r="J31" s="18">
        <f t="shared" si="10"/>
        <v>1.6047008019559299</v>
      </c>
      <c r="L31" s="18">
        <f t="shared" si="3"/>
        <v>80.235040097796499</v>
      </c>
      <c r="N31" s="18">
        <f t="shared" si="4"/>
        <v>-79.82486514485953</v>
      </c>
      <c r="O31" s="18">
        <f t="shared" si="5"/>
        <v>-8.1026269875888044</v>
      </c>
    </row>
    <row r="32" spans="1:16" s="18" customFormat="1" x14ac:dyDescent="0.25">
      <c r="A32" s="18">
        <v>2.0699999999999998</v>
      </c>
      <c r="B32" s="18">
        <v>5</v>
      </c>
      <c r="C32" s="18">
        <v>47</v>
      </c>
      <c r="D32" s="18">
        <v>45.39</v>
      </c>
      <c r="E32" s="18">
        <f t="shared" si="0"/>
        <v>1.5001715562139566</v>
      </c>
      <c r="F32" s="18">
        <v>-9</v>
      </c>
      <c r="G32" s="18">
        <v>-40</v>
      </c>
      <c r="H32" s="18">
        <v>-10.6</v>
      </c>
      <c r="I32" s="18">
        <f t="shared" si="11"/>
        <v>-9.6696111111111112</v>
      </c>
      <c r="J32" s="18">
        <f t="shared" si="10"/>
        <v>1.7395628780712125</v>
      </c>
      <c r="L32" s="18">
        <f t="shared" si="3"/>
        <v>86.978143903560621</v>
      </c>
      <c r="N32" s="18">
        <f t="shared" si="4"/>
        <v>-86.761316726311946</v>
      </c>
      <c r="O32" s="18">
        <f t="shared" si="5"/>
        <v>-6.1377061533672643</v>
      </c>
    </row>
    <row r="33" spans="1:16" s="18" customFormat="1" x14ac:dyDescent="0.25">
      <c r="A33" s="18">
        <v>2.25</v>
      </c>
      <c r="B33" s="18">
        <v>5</v>
      </c>
      <c r="C33" s="18">
        <v>32</v>
      </c>
      <c r="D33" s="18">
        <v>0.4</v>
      </c>
      <c r="E33" s="18">
        <f t="shared" si="0"/>
        <v>1.4314499441372015</v>
      </c>
      <c r="F33" s="18">
        <v>0</v>
      </c>
      <c r="G33" s="18">
        <v>-17</v>
      </c>
      <c r="H33" s="18">
        <v>-56.7</v>
      </c>
      <c r="I33" s="18">
        <f t="shared" si="11"/>
        <v>-0.29908333333333331</v>
      </c>
      <c r="J33" s="18">
        <f t="shared" si="10"/>
        <v>1.5760163156994029</v>
      </c>
      <c r="L33" s="18">
        <f t="shared" si="3"/>
        <v>78.80081578497014</v>
      </c>
      <c r="N33" s="18">
        <f t="shared" si="4"/>
        <v>-78.036998885615148</v>
      </c>
      <c r="O33" s="18">
        <f t="shared" si="5"/>
        <v>-10.945107276920535</v>
      </c>
    </row>
    <row r="34" spans="1:16" s="18" customFormat="1" x14ac:dyDescent="0.25">
      <c r="A34" s="18" t="s">
        <v>4</v>
      </c>
    </row>
    <row r="35" spans="1:16" s="18" customFormat="1" x14ac:dyDescent="0.25">
      <c r="A35" s="18">
        <v>0.03</v>
      </c>
      <c r="B35" s="18">
        <v>18</v>
      </c>
      <c r="C35" s="18">
        <v>36</v>
      </c>
      <c r="D35" s="18">
        <v>56.19</v>
      </c>
      <c r="E35" s="18">
        <f t="shared" si="0"/>
        <v>4.8563524413364529</v>
      </c>
      <c r="F35" s="18">
        <v>38</v>
      </c>
      <c r="G35" s="18">
        <v>46</v>
      </c>
      <c r="H35" s="18">
        <v>58.8</v>
      </c>
      <c r="I35" s="18">
        <f t="shared" ref="I35:I39" si="12">F35+G35/60+H35/3600</f>
        <v>38.783000000000001</v>
      </c>
      <c r="J35" s="18">
        <f>(90-I35)*PI()/180</f>
        <v>0.89390528299393568</v>
      </c>
      <c r="L35" s="18">
        <f t="shared" ref="L35:L39" si="13">J35*$J$1</f>
        <v>44.695264149696783</v>
      </c>
      <c r="N35" s="18">
        <f t="shared" si="4"/>
        <v>44.232898181972629</v>
      </c>
      <c r="O35" s="18">
        <f t="shared" si="5"/>
        <v>-6.4122816402910265</v>
      </c>
      <c r="P35" s="18" t="s">
        <v>12</v>
      </c>
    </row>
    <row r="36" spans="1:16" s="18" customFormat="1" x14ac:dyDescent="0.25">
      <c r="A36" s="18">
        <v>3.25</v>
      </c>
      <c r="B36" s="18">
        <v>18</v>
      </c>
      <c r="C36" s="18">
        <v>58</v>
      </c>
      <c r="D36" s="18">
        <v>56.62</v>
      </c>
      <c r="E36" s="18">
        <f t="shared" si="0"/>
        <v>4.9523768206785714</v>
      </c>
      <c r="F36" s="18">
        <v>32</v>
      </c>
      <c r="G36" s="18">
        <v>41</v>
      </c>
      <c r="H36" s="18">
        <v>22.4</v>
      </c>
      <c r="I36" s="18">
        <f t="shared" si="12"/>
        <v>32.68955555555555</v>
      </c>
      <c r="J36" s="18">
        <f>(90-I36)*PI()/180</f>
        <v>1.0002559513368481</v>
      </c>
      <c r="L36" s="18">
        <f t="shared" si="13"/>
        <v>50.012797566842401</v>
      </c>
      <c r="N36" s="18">
        <f t="shared" si="4"/>
        <v>48.579474058363836</v>
      </c>
      <c r="O36" s="18">
        <f t="shared" si="5"/>
        <v>-11.887582625357963</v>
      </c>
    </row>
    <row r="37" spans="1:16" s="18" customFormat="1" x14ac:dyDescent="0.25">
      <c r="A37" s="18">
        <v>3.52</v>
      </c>
      <c r="B37" s="18">
        <v>18</v>
      </c>
      <c r="C37" s="18">
        <v>50</v>
      </c>
      <c r="D37" s="18">
        <v>4.79</v>
      </c>
      <c r="E37" s="18">
        <f t="shared" si="0"/>
        <v>4.9137010516748987</v>
      </c>
      <c r="F37" s="18">
        <v>33</v>
      </c>
      <c r="G37" s="18">
        <v>21</v>
      </c>
      <c r="H37" s="18">
        <v>45.6</v>
      </c>
      <c r="I37" s="18">
        <f t="shared" si="12"/>
        <v>33.362666666666669</v>
      </c>
      <c r="J37" s="18">
        <f>(90-I37)*PI()/180</f>
        <v>0.98850794621620175</v>
      </c>
      <c r="L37" s="18">
        <f t="shared" si="13"/>
        <v>49.425397310810091</v>
      </c>
      <c r="N37" s="18">
        <f t="shared" si="4"/>
        <v>48.427254673376041</v>
      </c>
      <c r="O37" s="18">
        <f t="shared" si="5"/>
        <v>-9.8828591071315</v>
      </c>
    </row>
    <row r="38" spans="1:16" s="18" customFormat="1" x14ac:dyDescent="0.25">
      <c r="A38" s="18">
        <v>4.22</v>
      </c>
      <c r="B38" s="18">
        <v>18</v>
      </c>
      <c r="C38" s="18">
        <v>54</v>
      </c>
      <c r="D38" s="18">
        <v>30.29</v>
      </c>
      <c r="E38" s="18">
        <f t="shared" si="0"/>
        <v>4.9330087565250862</v>
      </c>
      <c r="F38" s="18">
        <v>36</v>
      </c>
      <c r="G38" s="18">
        <v>53</v>
      </c>
      <c r="H38" s="18">
        <v>55</v>
      </c>
      <c r="I38" s="18">
        <f t="shared" si="12"/>
        <v>36.898611111111109</v>
      </c>
      <c r="J38" s="18">
        <f>(90-I38)*PI()/180</f>
        <v>0.92679407349304455</v>
      </c>
      <c r="L38" s="18">
        <f t="shared" si="13"/>
        <v>46.339703674652228</v>
      </c>
      <c r="N38" s="18">
        <f t="shared" si="4"/>
        <v>45.216522325947146</v>
      </c>
      <c r="O38" s="18">
        <f t="shared" si="5"/>
        <v>-10.140722134133259</v>
      </c>
    </row>
    <row r="39" spans="1:16" s="18" customFormat="1" x14ac:dyDescent="0.25">
      <c r="A39" s="18">
        <v>4.34</v>
      </c>
      <c r="B39" s="18">
        <v>18</v>
      </c>
      <c r="C39" s="18">
        <v>44</v>
      </c>
      <c r="D39" s="18">
        <v>46.34</v>
      </c>
      <c r="E39" s="18">
        <f t="shared" si="0"/>
        <v>4.8905427141624997</v>
      </c>
      <c r="F39" s="18">
        <v>37</v>
      </c>
      <c r="G39" s="18">
        <v>36</v>
      </c>
      <c r="H39" s="18">
        <v>18.2</v>
      </c>
      <c r="I39" s="18">
        <f t="shared" si="12"/>
        <v>37.605055555555559</v>
      </c>
      <c r="J39" s="18">
        <f>(90-I39)*PI()/180</f>
        <v>0.91446429195506673</v>
      </c>
      <c r="L39" s="18">
        <f t="shared" si="13"/>
        <v>45.723214597753334</v>
      </c>
      <c r="N39" s="18">
        <f t="shared" si="4"/>
        <v>44.999532798212805</v>
      </c>
      <c r="O39" s="18">
        <f t="shared" si="5"/>
        <v>-8.1027403447706483</v>
      </c>
    </row>
    <row r="40" spans="1:16" s="18" customFormat="1" x14ac:dyDescent="0.25">
      <c r="A40" s="18" t="s">
        <v>3</v>
      </c>
    </row>
    <row r="41" spans="1:16" s="18" customFormat="1" x14ac:dyDescent="0.25">
      <c r="A41" s="18">
        <v>-1.44</v>
      </c>
      <c r="B41" s="18">
        <v>6</v>
      </c>
      <c r="C41" s="18">
        <v>45</v>
      </c>
      <c r="D41" s="18">
        <v>9.25</v>
      </c>
      <c r="E41" s="18">
        <f t="shared" si="0"/>
        <v>1.7506161227878396</v>
      </c>
      <c r="F41" s="18">
        <v>-16</v>
      </c>
      <c r="G41" s="18">
        <v>-42</v>
      </c>
      <c r="H41" s="18">
        <v>-47.3</v>
      </c>
      <c r="I41" s="18">
        <f t="shared" ref="I41" si="14">F41+G41/60+H41/3600</f>
        <v>-16.713138888888889</v>
      </c>
      <c r="J41" s="18">
        <f>(90-I41)*PI()/180</f>
        <v>1.8624956287491143</v>
      </c>
      <c r="L41" s="18">
        <f t="shared" ref="L41" si="15">J41*$J$1</f>
        <v>93.124781437455724</v>
      </c>
      <c r="N41" s="18">
        <f t="shared" si="4"/>
        <v>-91.623231749288152</v>
      </c>
      <c r="O41" s="18">
        <f t="shared" si="5"/>
        <v>16.655579293141781</v>
      </c>
      <c r="P41" s="18" t="s">
        <v>16</v>
      </c>
    </row>
    <row r="42" spans="1:16" s="18" customFormat="1" x14ac:dyDescent="0.25">
      <c r="A42" s="18" t="s">
        <v>17</v>
      </c>
    </row>
    <row r="43" spans="1:16" s="18" customFormat="1" x14ac:dyDescent="0.25">
      <c r="A43" s="18">
        <v>0.76</v>
      </c>
      <c r="B43" s="18">
        <v>19</v>
      </c>
      <c r="C43" s="18">
        <v>50</v>
      </c>
      <c r="D43" s="18">
        <v>46.68</v>
      </c>
      <c r="E43" s="18">
        <f t="shared" si="0"/>
        <v>5.1785467662393003</v>
      </c>
      <c r="F43" s="18">
        <v>8</v>
      </c>
      <c r="G43" s="18">
        <v>52</v>
      </c>
      <c r="H43" s="18">
        <v>2.6</v>
      </c>
      <c r="I43" s="18">
        <f t="shared" ref="I43:I45" si="16">F43+G43/60+H43/3600</f>
        <v>8.8673888888888897</v>
      </c>
      <c r="J43" s="18">
        <f>(90-I43)*PI()/180</f>
        <v>1.4160311946290238</v>
      </c>
      <c r="L43" s="18">
        <f t="shared" ref="L43:L46" si="17">J43*$J$1</f>
        <v>70.801559731451192</v>
      </c>
      <c r="N43" s="18">
        <f t="shared" si="4"/>
        <v>63.247159977528867</v>
      </c>
      <c r="O43" s="18">
        <f t="shared" si="5"/>
        <v>-31.822281740678516</v>
      </c>
      <c r="P43" s="18" t="s">
        <v>18</v>
      </c>
    </row>
    <row r="44" spans="1:16" s="18" customFormat="1" x14ac:dyDescent="0.25">
      <c r="A44" s="18" t="s">
        <v>54</v>
      </c>
    </row>
    <row r="45" spans="1:16" s="18" customFormat="1" x14ac:dyDescent="0.25">
      <c r="A45" s="18">
        <v>1.25</v>
      </c>
      <c r="B45" s="18">
        <v>20</v>
      </c>
      <c r="C45" s="18">
        <v>41</v>
      </c>
      <c r="D45" s="18">
        <v>25.91</v>
      </c>
      <c r="E45" s="18">
        <f t="shared" si="0"/>
        <v>5.3995658088450806</v>
      </c>
      <c r="F45" s="18">
        <v>45</v>
      </c>
      <c r="G45" s="18">
        <v>16</v>
      </c>
      <c r="H45" s="18">
        <v>49.2</v>
      </c>
      <c r="I45" s="18">
        <f t="shared" si="16"/>
        <v>45.280333333333331</v>
      </c>
      <c r="J45" s="18">
        <f>(90-I45)*PI()/180</f>
        <v>0.78050542372769094</v>
      </c>
      <c r="L45" s="18">
        <f t="shared" si="17"/>
        <v>39.025271186384543</v>
      </c>
      <c r="N45" s="18">
        <f t="shared" si="4"/>
        <v>30.168095354545262</v>
      </c>
      <c r="O45" s="18">
        <f t="shared" si="5"/>
        <v>-24.755965217496978</v>
      </c>
      <c r="P45" s="18" t="s">
        <v>19</v>
      </c>
    </row>
    <row r="46" spans="1:16" x14ac:dyDescent="0.25">
      <c r="A46" s="1">
        <v>1</v>
      </c>
      <c r="B46" s="1">
        <v>18</v>
      </c>
      <c r="C46" s="1">
        <v>0</v>
      </c>
      <c r="D46" s="1">
        <v>0</v>
      </c>
      <c r="E46" s="1">
        <f t="shared" si="0"/>
        <v>4.6951865565457309</v>
      </c>
      <c r="F46" s="1">
        <v>66</v>
      </c>
      <c r="G46" s="1">
        <v>30</v>
      </c>
      <c r="H46" s="1">
        <v>0</v>
      </c>
      <c r="I46" s="1">
        <f t="shared" ref="I46" si="18">F46+G46/60+H46/3600</f>
        <v>66.5</v>
      </c>
      <c r="J46" s="1">
        <f>(90-I46)*PI()/180</f>
        <v>0.41015237421866746</v>
      </c>
      <c r="K46" s="1"/>
      <c r="L46" s="1">
        <f t="shared" si="17"/>
        <v>20.507618710933372</v>
      </c>
      <c r="M46" s="1"/>
      <c r="N46" s="1">
        <f t="shared" ref="N46" si="19">-L46*SIN(E46)</f>
        <v>20.504584443777158</v>
      </c>
      <c r="O46" s="1">
        <f t="shared" ref="O46" si="20">-L46*COS(E46)</f>
        <v>0.35276334990506009</v>
      </c>
      <c r="P46" s="1" t="s">
        <v>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L7" sqref="L7"/>
    </sheetView>
  </sheetViews>
  <sheetFormatPr defaultRowHeight="15" x14ac:dyDescent="0.25"/>
  <cols>
    <col min="3" max="3" width="12.7109375" customWidth="1"/>
    <col min="6" max="6" width="7.140625" customWidth="1"/>
    <col min="10" max="10" width="8.85546875" customWidth="1"/>
  </cols>
  <sheetData>
    <row r="1" spans="1:17" x14ac:dyDescent="0.25">
      <c r="A1" t="s">
        <v>20</v>
      </c>
      <c r="B1" t="s">
        <v>21</v>
      </c>
      <c r="D1" t="s">
        <v>22</v>
      </c>
      <c r="F1" s="24">
        <v>80</v>
      </c>
      <c r="G1" s="2"/>
    </row>
    <row r="2" spans="1:17" ht="15.75" thickBot="1" x14ac:dyDescent="0.3">
      <c r="A2" s="29"/>
      <c r="N2" s="30" t="s">
        <v>25</v>
      </c>
      <c r="O2" s="30"/>
    </row>
    <row r="3" spans="1:17" ht="15.75" thickBot="1" x14ac:dyDescent="0.3">
      <c r="A3" s="1"/>
      <c r="B3" s="28">
        <v>18</v>
      </c>
      <c r="C3" s="28">
        <v>0</v>
      </c>
      <c r="D3" s="28">
        <v>0</v>
      </c>
      <c r="E3" s="1">
        <f>2*PI()*(B3+C3/60+D3/3600)/24-alfa*PI()/180</f>
        <v>4.6951865565457309</v>
      </c>
      <c r="F3" s="28">
        <v>66.5</v>
      </c>
      <c r="G3" s="28">
        <v>0</v>
      </c>
      <c r="H3" s="28">
        <v>0</v>
      </c>
      <c r="I3" s="1">
        <f>F3+G3/60+H3/3600</f>
        <v>66.5</v>
      </c>
      <c r="J3" s="1">
        <f>(90-I3)*PI()/180</f>
        <v>0.41015237421866746</v>
      </c>
      <c r="K3" s="1"/>
      <c r="L3" s="1">
        <f>J3*gwiazdy!$J$1</f>
        <v>20.507618710933372</v>
      </c>
      <c r="M3" s="1"/>
      <c r="N3" s="27">
        <f>-L3*SIN(E3)</f>
        <v>20.504584443777158</v>
      </c>
      <c r="O3" s="27">
        <f>-L3*COS(E3)</f>
        <v>0.35276334990506009</v>
      </c>
      <c r="Q3" t="s">
        <v>20</v>
      </c>
    </row>
    <row r="5" spans="1:17" x14ac:dyDescent="0.25">
      <c r="D5" s="2"/>
    </row>
    <row r="6" spans="1:17" x14ac:dyDescent="0.25">
      <c r="A6" s="26" t="s">
        <v>1</v>
      </c>
      <c r="B6" s="26" t="s">
        <v>52</v>
      </c>
      <c r="C6" s="26" t="s">
        <v>53</v>
      </c>
      <c r="D6" s="2"/>
    </row>
    <row r="7" spans="1:17" x14ac:dyDescent="0.25">
      <c r="A7">
        <v>-75</v>
      </c>
      <c r="B7" t="e">
        <f t="shared" ref="B7:B37" si="0">($F$1^2-($A7-$N$3)^2)^0.5+$O$3</f>
        <v>#NUM!</v>
      </c>
      <c r="C7" t="e">
        <f t="shared" ref="C7:C37" si="1">-(($F$1^2-($A7-$N$3)^2)^0.5)+$O$3</f>
        <v>#NUM!</v>
      </c>
    </row>
    <row r="8" spans="1:17" x14ac:dyDescent="0.25">
      <c r="A8">
        <v>-70</v>
      </c>
      <c r="B8" t="e">
        <f t="shared" si="0"/>
        <v>#NUM!</v>
      </c>
      <c r="C8" t="e">
        <f t="shared" si="1"/>
        <v>#NUM!</v>
      </c>
    </row>
    <row r="9" spans="1:17" x14ac:dyDescent="0.25">
      <c r="A9">
        <v>-65</v>
      </c>
      <c r="B9" t="e">
        <f t="shared" si="0"/>
        <v>#NUM!</v>
      </c>
      <c r="C9" t="e">
        <f t="shared" si="1"/>
        <v>#NUM!</v>
      </c>
    </row>
    <row r="10" spans="1:17" x14ac:dyDescent="0.25">
      <c r="A10">
        <v>-60</v>
      </c>
      <c r="B10" t="e">
        <f t="shared" si="0"/>
        <v>#NUM!</v>
      </c>
      <c r="C10" t="e">
        <f t="shared" si="1"/>
        <v>#NUM!</v>
      </c>
    </row>
    <row r="11" spans="1:17" x14ac:dyDescent="0.25">
      <c r="A11">
        <v>-55</v>
      </c>
      <c r="B11">
        <f t="shared" si="0"/>
        <v>26.792463196395829</v>
      </c>
      <c r="C11">
        <f t="shared" si="1"/>
        <v>-26.086936496585707</v>
      </c>
    </row>
    <row r="12" spans="1:17" x14ac:dyDescent="0.25">
      <c r="A12">
        <v>-50</v>
      </c>
      <c r="B12">
        <f t="shared" si="0"/>
        <v>38.156249596682564</v>
      </c>
      <c r="C12">
        <f t="shared" si="1"/>
        <v>-37.450722896872442</v>
      </c>
    </row>
    <row r="13" spans="1:17" x14ac:dyDescent="0.25">
      <c r="A13">
        <v>-45</v>
      </c>
      <c r="B13">
        <f t="shared" si="0"/>
        <v>46.278240123130473</v>
      </c>
      <c r="C13">
        <f t="shared" si="1"/>
        <v>-45.572713423320351</v>
      </c>
    </row>
    <row r="14" spans="1:17" x14ac:dyDescent="0.25">
      <c r="A14">
        <v>-40</v>
      </c>
      <c r="B14">
        <f t="shared" si="0"/>
        <v>52.69008522718341</v>
      </c>
      <c r="C14">
        <f t="shared" si="1"/>
        <v>-51.984558527373288</v>
      </c>
    </row>
    <row r="15" spans="1:17" x14ac:dyDescent="0.25">
      <c r="A15">
        <v>-35</v>
      </c>
      <c r="B15">
        <f t="shared" si="0"/>
        <v>57.965618735865668</v>
      </c>
      <c r="C15">
        <f t="shared" si="1"/>
        <v>-57.260092036055546</v>
      </c>
    </row>
    <row r="16" spans="1:17" x14ac:dyDescent="0.25">
      <c r="A16">
        <v>-30</v>
      </c>
      <c r="B16">
        <f t="shared" si="0"/>
        <v>62.395385394442975</v>
      </c>
      <c r="C16">
        <f t="shared" si="1"/>
        <v>-61.689858694632854</v>
      </c>
    </row>
    <row r="17" spans="1:3" x14ac:dyDescent="0.25">
      <c r="A17">
        <v>-25</v>
      </c>
      <c r="B17">
        <f t="shared" si="0"/>
        <v>66.150428920950617</v>
      </c>
      <c r="C17">
        <f t="shared" si="1"/>
        <v>-65.444902221140495</v>
      </c>
    </row>
    <row r="18" spans="1:3" x14ac:dyDescent="0.25">
      <c r="A18">
        <v>-20</v>
      </c>
      <c r="B18">
        <f t="shared" si="0"/>
        <v>69.341013356967309</v>
      </c>
      <c r="C18">
        <f t="shared" si="1"/>
        <v>-68.635486657157188</v>
      </c>
    </row>
    <row r="19" spans="1:3" x14ac:dyDescent="0.25">
      <c r="A19">
        <v>-15</v>
      </c>
      <c r="B19">
        <f t="shared" si="0"/>
        <v>72.042542840950347</v>
      </c>
      <c r="C19">
        <f t="shared" si="1"/>
        <v>-71.337016141140225</v>
      </c>
    </row>
    <row r="20" spans="1:3" x14ac:dyDescent="0.25">
      <c r="A20">
        <v>-10</v>
      </c>
      <c r="B20">
        <f t="shared" si="0"/>
        <v>74.308630783885363</v>
      </c>
      <c r="C20">
        <f t="shared" si="1"/>
        <v>-73.603104084075241</v>
      </c>
    </row>
    <row r="21" spans="1:3" x14ac:dyDescent="0.25">
      <c r="A21">
        <v>-5</v>
      </c>
      <c r="B21">
        <f t="shared" si="0"/>
        <v>76.178327458259972</v>
      </c>
      <c r="C21">
        <f t="shared" si="1"/>
        <v>-75.47280075844985</v>
      </c>
    </row>
    <row r="22" spans="1:3" x14ac:dyDescent="0.25">
      <c r="A22">
        <v>0</v>
      </c>
      <c r="B22">
        <f t="shared" si="0"/>
        <v>77.680391121536672</v>
      </c>
      <c r="C22">
        <f t="shared" si="1"/>
        <v>-76.974864421726551</v>
      </c>
    </row>
    <row r="23" spans="1:3" x14ac:dyDescent="0.25">
      <c r="A23">
        <v>5</v>
      </c>
      <c r="B23">
        <f t="shared" si="0"/>
        <v>78.835932636229018</v>
      </c>
      <c r="C23">
        <f t="shared" si="1"/>
        <v>-78.130405936418896</v>
      </c>
    </row>
    <row r="24" spans="1:3" x14ac:dyDescent="0.25">
      <c r="A24">
        <v>10</v>
      </c>
      <c r="B24">
        <f t="shared" si="0"/>
        <v>79.660100372803228</v>
      </c>
      <c r="C24">
        <f t="shared" si="1"/>
        <v>-78.954573672993106</v>
      </c>
    </row>
    <row r="25" spans="1:3" x14ac:dyDescent="0.25">
      <c r="A25">
        <v>15</v>
      </c>
      <c r="B25">
        <f t="shared" si="0"/>
        <v>80.163160856128059</v>
      </c>
      <c r="C25">
        <f t="shared" si="1"/>
        <v>-79.457634156317937</v>
      </c>
    </row>
    <row r="26" spans="1:3" x14ac:dyDescent="0.25">
      <c r="A26">
        <v>20</v>
      </c>
      <c r="B26">
        <f t="shared" si="0"/>
        <v>80.351172049947948</v>
      </c>
      <c r="C26">
        <f t="shared" si="1"/>
        <v>-79.645645350137826</v>
      </c>
    </row>
    <row r="27" spans="1:3" x14ac:dyDescent="0.25">
      <c r="A27">
        <v>25</v>
      </c>
      <c r="B27">
        <f t="shared" si="0"/>
        <v>80.226358730211246</v>
      </c>
      <c r="C27">
        <f t="shared" si="1"/>
        <v>-79.520832030401124</v>
      </c>
    </row>
    <row r="28" spans="1:3" x14ac:dyDescent="0.25">
      <c r="A28">
        <v>30</v>
      </c>
      <c r="B28">
        <f t="shared" si="0"/>
        <v>79.787246311743758</v>
      </c>
      <c r="C28">
        <f t="shared" si="1"/>
        <v>-79.081719611933636</v>
      </c>
    </row>
    <row r="29" spans="1:3" x14ac:dyDescent="0.25">
      <c r="A29">
        <v>35</v>
      </c>
      <c r="B29">
        <f t="shared" si="0"/>
        <v>79.028572388340834</v>
      </c>
      <c r="C29">
        <f t="shared" si="1"/>
        <v>-78.323045688530712</v>
      </c>
    </row>
    <row r="30" spans="1:3" x14ac:dyDescent="0.25">
      <c r="A30">
        <v>40</v>
      </c>
      <c r="B30">
        <f t="shared" si="0"/>
        <v>77.940963305118515</v>
      </c>
      <c r="C30">
        <f t="shared" si="1"/>
        <v>-77.235436605308394</v>
      </c>
    </row>
    <row r="31" spans="1:3" x14ac:dyDescent="0.25">
      <c r="A31">
        <v>45</v>
      </c>
      <c r="B31">
        <f t="shared" si="0"/>
        <v>76.510327759016491</v>
      </c>
      <c r="C31">
        <f t="shared" si="1"/>
        <v>-75.804801059206369</v>
      </c>
    </row>
    <row r="32" spans="1:3" x14ac:dyDescent="0.25">
      <c r="A32">
        <v>50</v>
      </c>
      <c r="B32">
        <f t="shared" si="0"/>
        <v>74.716870694549002</v>
      </c>
      <c r="C32">
        <f t="shared" si="1"/>
        <v>-74.01134399473888</v>
      </c>
    </row>
    <row r="33" spans="1:3" x14ac:dyDescent="0.25">
      <c r="A33">
        <v>55</v>
      </c>
      <c r="B33">
        <f t="shared" si="0"/>
        <v>72.533552384131468</v>
      </c>
      <c r="C33">
        <f t="shared" si="1"/>
        <v>-71.828025684321346</v>
      </c>
    </row>
    <row r="34" spans="1:3" x14ac:dyDescent="0.25">
      <c r="A34">
        <v>60</v>
      </c>
      <c r="B34">
        <f t="shared" si="0"/>
        <v>69.923677890690499</v>
      </c>
      <c r="C34">
        <f t="shared" si="1"/>
        <v>-69.218151190880377</v>
      </c>
    </row>
    <row r="35" spans="1:3" x14ac:dyDescent="0.25">
      <c r="A35">
        <v>65</v>
      </c>
      <c r="B35">
        <f t="shared" si="0"/>
        <v>66.837032124398192</v>
      </c>
      <c r="C35">
        <f t="shared" si="1"/>
        <v>-66.13150542458807</v>
      </c>
    </row>
    <row r="36" spans="1:3" x14ac:dyDescent="0.25">
      <c r="A36">
        <v>70</v>
      </c>
      <c r="B36">
        <f t="shared" si="0"/>
        <v>63.20341043421768</v>
      </c>
      <c r="C36">
        <f t="shared" si="1"/>
        <v>-62.497883734407559</v>
      </c>
    </row>
    <row r="37" spans="1:3" x14ac:dyDescent="0.25">
      <c r="A37">
        <v>75</v>
      </c>
      <c r="B37">
        <f t="shared" si="0"/>
        <v>58.921096801989783</v>
      </c>
      <c r="C37">
        <f t="shared" si="1"/>
        <v>-58.215570102179662</v>
      </c>
    </row>
  </sheetData>
  <mergeCells count="1">
    <mergeCell ref="N2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workbookViewId="0">
      <selection activeCell="D2" sqref="D2"/>
    </sheetView>
  </sheetViews>
  <sheetFormatPr defaultRowHeight="15" x14ac:dyDescent="0.25"/>
  <cols>
    <col min="4" max="4" width="31" bestFit="1" customWidth="1"/>
    <col min="5" max="5" width="6.5703125" customWidth="1"/>
  </cols>
  <sheetData>
    <row r="1" spans="1:9" x14ac:dyDescent="0.25">
      <c r="A1" s="2" t="s">
        <v>23</v>
      </c>
      <c r="C1" s="24">
        <v>115</v>
      </c>
      <c r="D1" s="2" t="s">
        <v>24</v>
      </c>
      <c r="F1" s="24">
        <v>95</v>
      </c>
      <c r="G1" s="24">
        <v>80</v>
      </c>
      <c r="H1" s="24">
        <v>35</v>
      </c>
      <c r="I1" s="2"/>
    </row>
    <row r="2" spans="1:9" x14ac:dyDescent="0.25">
      <c r="A2" s="25" t="s">
        <v>1</v>
      </c>
      <c r="B2" s="25" t="s">
        <v>50</v>
      </c>
      <c r="C2" s="25" t="s">
        <v>51</v>
      </c>
      <c r="E2" s="25" t="s">
        <v>1</v>
      </c>
      <c r="F2" s="25" t="s">
        <v>50</v>
      </c>
      <c r="G2" s="25" t="s">
        <v>51</v>
      </c>
    </row>
    <row r="3" spans="1:9" x14ac:dyDescent="0.25">
      <c r="A3">
        <v>-115</v>
      </c>
      <c r="B3">
        <f>($C$1^2-A3^2)^0.5</f>
        <v>0</v>
      </c>
      <c r="C3">
        <f>-(($C$1^2-A3^2)^0.5)</f>
        <v>0</v>
      </c>
      <c r="E3">
        <v>-95</v>
      </c>
      <c r="F3">
        <f>$G$1*(1-$E3^2/$F$1^2)^0.5-$H$1</f>
        <v>-35</v>
      </c>
      <c r="G3">
        <f>-$G$1*(1-$E3^2/$F$1^2)^0.5-$H$1</f>
        <v>-35</v>
      </c>
    </row>
    <row r="4" spans="1:9" x14ac:dyDescent="0.25">
      <c r="A4">
        <v>-114</v>
      </c>
      <c r="B4">
        <f t="shared" ref="B4:B66" si="0">($C$1^2-A4^2)^0.5</f>
        <v>15.132745950421556</v>
      </c>
      <c r="C4">
        <f t="shared" ref="C4:C67" si="1">-(($C$1^2-A4^2)^0.5)</f>
        <v>-15.132745950421556</v>
      </c>
      <c r="E4">
        <v>-94</v>
      </c>
      <c r="F4">
        <f t="shared" ref="F4:F67" si="2">$G$1*(1-$E4^2/$F$1^2)^0.5-$H$1</f>
        <v>-23.422966665374709</v>
      </c>
      <c r="G4">
        <f t="shared" ref="G4:G67" si="3">-$G$1*(1-$E4^2/$F$1^2)^0.5-$H$1</f>
        <v>-46.577033334625291</v>
      </c>
    </row>
    <row r="5" spans="1:9" x14ac:dyDescent="0.25">
      <c r="A5">
        <v>-113</v>
      </c>
      <c r="B5">
        <f t="shared" si="0"/>
        <v>21.354156504062622</v>
      </c>
      <c r="C5">
        <f t="shared" si="1"/>
        <v>-21.354156504062622</v>
      </c>
      <c r="E5">
        <v>-93</v>
      </c>
      <c r="F5">
        <f t="shared" si="2"/>
        <v>-18.670973111860796</v>
      </c>
      <c r="G5">
        <f t="shared" si="3"/>
        <v>-51.329026888139204</v>
      </c>
    </row>
    <row r="6" spans="1:9" x14ac:dyDescent="0.25">
      <c r="A6">
        <v>-112</v>
      </c>
      <c r="B6">
        <f t="shared" si="0"/>
        <v>26.095976701399778</v>
      </c>
      <c r="C6">
        <f t="shared" si="1"/>
        <v>-26.095976701399778</v>
      </c>
      <c r="E6">
        <v>-92</v>
      </c>
      <c r="F6">
        <f t="shared" si="2"/>
        <v>-15.054367524501867</v>
      </c>
      <c r="G6">
        <f t="shared" si="3"/>
        <v>-54.94563247549813</v>
      </c>
    </row>
    <row r="7" spans="1:9" x14ac:dyDescent="0.25">
      <c r="A7">
        <v>-111</v>
      </c>
      <c r="B7">
        <f t="shared" si="0"/>
        <v>30.066592756745816</v>
      </c>
      <c r="C7">
        <f t="shared" si="1"/>
        <v>-30.066592756745816</v>
      </c>
      <c r="E7">
        <v>-91</v>
      </c>
      <c r="F7">
        <f t="shared" si="2"/>
        <v>-12.030430826129084</v>
      </c>
      <c r="G7">
        <f t="shared" si="3"/>
        <v>-57.969569173870916</v>
      </c>
    </row>
    <row r="8" spans="1:9" x14ac:dyDescent="0.25">
      <c r="A8">
        <v>-110</v>
      </c>
      <c r="B8">
        <f t="shared" si="0"/>
        <v>33.541019662496844</v>
      </c>
      <c r="C8">
        <f t="shared" si="1"/>
        <v>-33.541019662496844</v>
      </c>
      <c r="E8">
        <v>-90</v>
      </c>
      <c r="F8">
        <f t="shared" si="2"/>
        <v>-9.3883682934811787</v>
      </c>
      <c r="G8">
        <f t="shared" si="3"/>
        <v>-60.611631706518821</v>
      </c>
    </row>
    <row r="9" spans="1:9" x14ac:dyDescent="0.25">
      <c r="A9">
        <v>-109</v>
      </c>
      <c r="B9">
        <f t="shared" si="0"/>
        <v>36.660605559646719</v>
      </c>
      <c r="C9">
        <f t="shared" si="1"/>
        <v>-36.660605559646719</v>
      </c>
      <c r="E9">
        <v>-89</v>
      </c>
      <c r="F9">
        <f t="shared" si="2"/>
        <v>-7.0197933038549039</v>
      </c>
      <c r="G9">
        <f t="shared" si="3"/>
        <v>-62.980206696145096</v>
      </c>
    </row>
    <row r="10" spans="1:9" x14ac:dyDescent="0.25">
      <c r="A10">
        <v>-108</v>
      </c>
      <c r="B10">
        <f t="shared" si="0"/>
        <v>39.509492530276823</v>
      </c>
      <c r="C10">
        <f t="shared" si="1"/>
        <v>-39.509492530276823</v>
      </c>
      <c r="E10">
        <v>-88</v>
      </c>
      <c r="F10">
        <f t="shared" si="2"/>
        <v>-4.8601597167607906</v>
      </c>
      <c r="G10">
        <f t="shared" si="3"/>
        <v>-65.139840283239209</v>
      </c>
    </row>
    <row r="11" spans="1:9" x14ac:dyDescent="0.25">
      <c r="A11">
        <v>-107</v>
      </c>
      <c r="B11">
        <f t="shared" si="0"/>
        <v>42.142615011410953</v>
      </c>
      <c r="C11">
        <f t="shared" si="1"/>
        <v>-42.142615011410953</v>
      </c>
      <c r="E11">
        <v>-87</v>
      </c>
      <c r="F11">
        <f t="shared" si="2"/>
        <v>-2.8673111101660425</v>
      </c>
      <c r="G11">
        <f t="shared" si="3"/>
        <v>-67.132688889833958</v>
      </c>
    </row>
    <row r="12" spans="1:9" x14ac:dyDescent="0.25">
      <c r="A12">
        <v>-106</v>
      </c>
      <c r="B12">
        <f t="shared" si="0"/>
        <v>44.598206241955516</v>
      </c>
      <c r="C12">
        <f t="shared" si="1"/>
        <v>-44.598206241955516</v>
      </c>
      <c r="E12">
        <v>-86</v>
      </c>
      <c r="F12">
        <f t="shared" si="2"/>
        <v>-1.0118971442348368</v>
      </c>
      <c r="G12">
        <f t="shared" si="3"/>
        <v>-68.988102855765163</v>
      </c>
    </row>
    <row r="13" spans="1:9" x14ac:dyDescent="0.25">
      <c r="A13">
        <v>-105</v>
      </c>
      <c r="B13">
        <f t="shared" si="0"/>
        <v>46.904157598234299</v>
      </c>
      <c r="C13">
        <f t="shared" si="1"/>
        <v>-46.904157598234299</v>
      </c>
      <c r="E13">
        <v>-85</v>
      </c>
      <c r="F13">
        <f t="shared" si="2"/>
        <v>0.72750052310976798</v>
      </c>
      <c r="G13">
        <f t="shared" si="3"/>
        <v>-70.727500523109768</v>
      </c>
    </row>
    <row r="14" spans="1:9" x14ac:dyDescent="0.25">
      <c r="A14">
        <v>-104</v>
      </c>
      <c r="B14">
        <f t="shared" si="0"/>
        <v>49.081564767232109</v>
      </c>
      <c r="C14">
        <f t="shared" si="1"/>
        <v>-49.081564767232109</v>
      </c>
      <c r="E14">
        <v>-84</v>
      </c>
      <c r="F14">
        <f t="shared" si="2"/>
        <v>2.3670867070884896</v>
      </c>
      <c r="G14">
        <f t="shared" si="3"/>
        <v>-72.36708670708849</v>
      </c>
    </row>
    <row r="15" spans="1:9" x14ac:dyDescent="0.25">
      <c r="A15">
        <v>-103</v>
      </c>
      <c r="B15">
        <f t="shared" si="0"/>
        <v>51.146847410177685</v>
      </c>
      <c r="C15">
        <f t="shared" si="1"/>
        <v>-51.146847410177685</v>
      </c>
      <c r="E15">
        <v>-83</v>
      </c>
      <c r="F15">
        <f t="shared" si="2"/>
        <v>3.9194779226655783</v>
      </c>
      <c r="G15">
        <f t="shared" si="3"/>
        <v>-73.919477922665578</v>
      </c>
    </row>
    <row r="16" spans="1:9" x14ac:dyDescent="0.25">
      <c r="A16">
        <v>-102</v>
      </c>
      <c r="B16">
        <f t="shared" si="0"/>
        <v>53.113086899558006</v>
      </c>
      <c r="C16">
        <f t="shared" si="1"/>
        <v>-53.113086899558006</v>
      </c>
      <c r="E16">
        <v>-82</v>
      </c>
      <c r="F16">
        <f t="shared" si="2"/>
        <v>5.3947282701859578</v>
      </c>
      <c r="G16">
        <f t="shared" si="3"/>
        <v>-75.394728270185965</v>
      </c>
    </row>
    <row r="17" spans="1:7" x14ac:dyDescent="0.25">
      <c r="A17">
        <v>-101</v>
      </c>
      <c r="B17">
        <f t="shared" si="0"/>
        <v>54.990908339470082</v>
      </c>
      <c r="C17">
        <f t="shared" si="1"/>
        <v>-54.990908339470082</v>
      </c>
      <c r="E17">
        <v>-81</v>
      </c>
      <c r="F17">
        <f t="shared" si="2"/>
        <v>6.8010059654428829</v>
      </c>
      <c r="G17">
        <f t="shared" si="3"/>
        <v>-76.801005965442883</v>
      </c>
    </row>
    <row r="18" spans="1:7" x14ac:dyDescent="0.25">
      <c r="A18">
        <v>-100</v>
      </c>
      <c r="B18">
        <f t="shared" si="0"/>
        <v>56.789083458002736</v>
      </c>
      <c r="C18">
        <f t="shared" si="1"/>
        <v>-56.789083458002736</v>
      </c>
      <c r="E18">
        <v>-80</v>
      </c>
      <c r="F18">
        <f t="shared" si="2"/>
        <v>8.1450558566719948</v>
      </c>
      <c r="G18">
        <f t="shared" si="3"/>
        <v>-78.145055856672002</v>
      </c>
    </row>
    <row r="19" spans="1:7" x14ac:dyDescent="0.25">
      <c r="A19">
        <v>-99</v>
      </c>
      <c r="B19">
        <f t="shared" si="0"/>
        <v>58.514955353311173</v>
      </c>
      <c r="C19">
        <f t="shared" si="1"/>
        <v>-58.514955353311173</v>
      </c>
      <c r="E19">
        <v>-79</v>
      </c>
      <c r="F19">
        <f t="shared" si="2"/>
        <v>9.4325253331298313</v>
      </c>
      <c r="G19">
        <f t="shared" si="3"/>
        <v>-79.432525333129831</v>
      </c>
    </row>
    <row r="20" spans="1:7" x14ac:dyDescent="0.25">
      <c r="A20">
        <v>-98</v>
      </c>
      <c r="B20">
        <f t="shared" si="0"/>
        <v>60.174745533321534</v>
      </c>
      <c r="C20">
        <f t="shared" si="1"/>
        <v>-60.174745533321534</v>
      </c>
      <c r="E20">
        <v>-78</v>
      </c>
      <c r="F20">
        <f t="shared" si="2"/>
        <v>10.668199959431568</v>
      </c>
      <c r="G20">
        <f t="shared" si="3"/>
        <v>-80.668199959431576</v>
      </c>
    </row>
    <row r="21" spans="1:7" x14ac:dyDescent="0.25">
      <c r="A21">
        <v>-97</v>
      </c>
      <c r="B21">
        <f t="shared" si="0"/>
        <v>61.773780845922005</v>
      </c>
      <c r="C21">
        <f t="shared" si="1"/>
        <v>-61.773780845922005</v>
      </c>
      <c r="E21">
        <v>-77</v>
      </c>
      <c r="F21">
        <f t="shared" si="2"/>
        <v>11.85617766145198</v>
      </c>
      <c r="G21">
        <f t="shared" si="3"/>
        <v>-81.85617766145198</v>
      </c>
    </row>
    <row r="22" spans="1:7" x14ac:dyDescent="0.25">
      <c r="A22">
        <v>-96</v>
      </c>
      <c r="B22">
        <f t="shared" si="0"/>
        <v>63.316664473106918</v>
      </c>
      <c r="C22">
        <f t="shared" si="1"/>
        <v>-63.316664473106918</v>
      </c>
      <c r="E22">
        <v>-76</v>
      </c>
      <c r="F22">
        <f t="shared" si="2"/>
        <v>13</v>
      </c>
      <c r="G22">
        <f t="shared" si="3"/>
        <v>-83</v>
      </c>
    </row>
    <row r="23" spans="1:7" x14ac:dyDescent="0.25">
      <c r="A23">
        <v>-95</v>
      </c>
      <c r="B23">
        <f t="shared" si="0"/>
        <v>64.807406984078597</v>
      </c>
      <c r="C23">
        <f t="shared" si="1"/>
        <v>-64.807406984078597</v>
      </c>
      <c r="E23">
        <v>-75</v>
      </c>
      <c r="F23">
        <f t="shared" si="2"/>
        <v>14.10275279869726</v>
      </c>
      <c r="G23">
        <f t="shared" si="3"/>
        <v>-84.102752798697253</v>
      </c>
    </row>
    <row r="24" spans="1:7" x14ac:dyDescent="0.25">
      <c r="A24">
        <v>-94</v>
      </c>
      <c r="B24">
        <f t="shared" si="0"/>
        <v>66.249528300207544</v>
      </c>
      <c r="C24">
        <f t="shared" si="1"/>
        <v>-66.249528300207544</v>
      </c>
      <c r="E24">
        <v>-74</v>
      </c>
      <c r="F24">
        <f t="shared" si="2"/>
        <v>15.167144450042883</v>
      </c>
      <c r="G24">
        <f t="shared" si="3"/>
        <v>-85.167144450042883</v>
      </c>
    </row>
    <row r="25" spans="1:7" x14ac:dyDescent="0.25">
      <c r="A25">
        <v>-93</v>
      </c>
      <c r="B25">
        <f t="shared" si="0"/>
        <v>67.646138101151053</v>
      </c>
      <c r="C25">
        <f t="shared" si="1"/>
        <v>-67.646138101151053</v>
      </c>
      <c r="E25">
        <v>-73</v>
      </c>
      <c r="F25">
        <f t="shared" si="2"/>
        <v>16.195567675185394</v>
      </c>
      <c r="G25">
        <f t="shared" si="3"/>
        <v>-86.195567675185401</v>
      </c>
    </row>
    <row r="26" spans="1:7" x14ac:dyDescent="0.25">
      <c r="A26">
        <v>-92</v>
      </c>
      <c r="B26">
        <f t="shared" si="0"/>
        <v>69</v>
      </c>
      <c r="C26">
        <f t="shared" si="1"/>
        <v>-69</v>
      </c>
      <c r="E26">
        <v>-72</v>
      </c>
      <c r="F26">
        <f t="shared" si="2"/>
        <v>17.190148824744981</v>
      </c>
      <c r="G26">
        <f t="shared" si="3"/>
        <v>-87.190148824744981</v>
      </c>
    </row>
    <row r="27" spans="1:7" x14ac:dyDescent="0.25">
      <c r="A27">
        <v>-91</v>
      </c>
      <c r="B27">
        <f t="shared" si="0"/>
        <v>70.313583324987789</v>
      </c>
      <c r="C27">
        <f t="shared" si="1"/>
        <v>-70.313583324987789</v>
      </c>
      <c r="E27">
        <v>-71</v>
      </c>
      <c r="F27">
        <f t="shared" si="2"/>
        <v>18.152787665042531</v>
      </c>
      <c r="G27">
        <f t="shared" si="3"/>
        <v>-88.152787665042524</v>
      </c>
    </row>
    <row r="28" spans="1:7" x14ac:dyDescent="0.25">
      <c r="A28">
        <v>-90</v>
      </c>
      <c r="B28">
        <f t="shared" si="0"/>
        <v>71.589105316381762</v>
      </c>
      <c r="C28">
        <f t="shared" si="1"/>
        <v>-71.589105316381762</v>
      </c>
      <c r="E28">
        <v>-70</v>
      </c>
      <c r="F28">
        <f t="shared" si="2"/>
        <v>19.085189804905802</v>
      </c>
      <c r="G28">
        <f t="shared" si="3"/>
        <v>-89.085189804905809</v>
      </c>
    </row>
    <row r="29" spans="1:7" x14ac:dyDescent="0.25">
      <c r="A29">
        <v>-89</v>
      </c>
      <c r="B29">
        <f t="shared" si="0"/>
        <v>72.828565824132497</v>
      </c>
      <c r="C29">
        <f t="shared" si="1"/>
        <v>-72.828565824132497</v>
      </c>
      <c r="E29">
        <v>-69</v>
      </c>
      <c r="F29">
        <f t="shared" si="2"/>
        <v>19.988893363585703</v>
      </c>
      <c r="G29">
        <f t="shared" si="3"/>
        <v>-89.988893363585703</v>
      </c>
    </row>
    <row r="30" spans="1:7" x14ac:dyDescent="0.25">
      <c r="A30">
        <v>-88</v>
      </c>
      <c r="B30">
        <f t="shared" si="0"/>
        <v>74.033776075518389</v>
      </c>
      <c r="C30">
        <f t="shared" si="1"/>
        <v>-74.033776075518389</v>
      </c>
      <c r="E30">
        <v>-68</v>
      </c>
      <c r="F30">
        <f t="shared" si="2"/>
        <v>20.865291084200372</v>
      </c>
      <c r="G30">
        <f t="shared" si="3"/>
        <v>-90.865291084200379</v>
      </c>
    </row>
    <row r="31" spans="1:7" x14ac:dyDescent="0.25">
      <c r="A31">
        <v>-87</v>
      </c>
      <c r="B31">
        <f t="shared" si="0"/>
        <v>75.206382707852669</v>
      </c>
      <c r="C31">
        <f t="shared" si="1"/>
        <v>-75.206382707852669</v>
      </c>
      <c r="E31">
        <v>-67</v>
      </c>
      <c r="F31">
        <f t="shared" si="2"/>
        <v>21.715648810047121</v>
      </c>
      <c r="G31">
        <f t="shared" si="3"/>
        <v>-91.715648810047128</v>
      </c>
    </row>
    <row r="32" spans="1:7" x14ac:dyDescent="0.25">
      <c r="A32">
        <v>-86</v>
      </c>
      <c r="B32">
        <f t="shared" si="0"/>
        <v>76.347887986505555</v>
      </c>
      <c r="C32">
        <f t="shared" si="1"/>
        <v>-76.347887986505555</v>
      </c>
      <c r="E32">
        <v>-66</v>
      </c>
      <c r="F32">
        <f t="shared" si="2"/>
        <v>22.541121030253507</v>
      </c>
      <c r="G32">
        <f t="shared" si="3"/>
        <v>-92.541121030253507</v>
      </c>
    </row>
    <row r="33" spans="1:7" x14ac:dyDescent="0.25">
      <c r="A33">
        <v>-85</v>
      </c>
      <c r="B33">
        <f t="shared" si="0"/>
        <v>77.459666924148337</v>
      </c>
      <c r="C33">
        <f t="shared" si="1"/>
        <v>-77.459666924148337</v>
      </c>
      <c r="E33">
        <v>-65</v>
      </c>
      <c r="F33">
        <f t="shared" si="2"/>
        <v>23.342764044425344</v>
      </c>
      <c r="G33">
        <f t="shared" si="3"/>
        <v>-93.342764044425337</v>
      </c>
    </row>
    <row r="34" spans="1:7" x14ac:dyDescent="0.25">
      <c r="A34">
        <v>-84</v>
      </c>
      <c r="B34">
        <f t="shared" si="0"/>
        <v>78.54298186343577</v>
      </c>
      <c r="C34">
        <f t="shared" si="1"/>
        <v>-78.54298186343577</v>
      </c>
      <c r="E34">
        <v>-64</v>
      </c>
      <c r="F34">
        <f t="shared" si="2"/>
        <v>24.121547177997812</v>
      </c>
      <c r="G34">
        <f t="shared" si="3"/>
        <v>-94.121547177997812</v>
      </c>
    </row>
    <row r="35" spans="1:7" x14ac:dyDescent="0.25">
      <c r="A35">
        <v>-83</v>
      </c>
      <c r="B35">
        <f t="shared" si="0"/>
        <v>79.598994968529595</v>
      </c>
      <c r="C35">
        <f t="shared" si="1"/>
        <v>-79.598994968529595</v>
      </c>
      <c r="E35">
        <v>-63</v>
      </c>
      <c r="F35">
        <f t="shared" si="2"/>
        <v>24.878362390336605</v>
      </c>
      <c r="G35">
        <f t="shared" si="3"/>
        <v>-94.878362390336605</v>
      </c>
    </row>
    <row r="36" spans="1:7" x14ac:dyDescent="0.25">
      <c r="A36">
        <v>-82</v>
      </c>
      <c r="B36">
        <f t="shared" si="0"/>
        <v>80.628778981204974</v>
      </c>
      <c r="C36">
        <f t="shared" si="1"/>
        <v>-80.628778981204974</v>
      </c>
      <c r="E36">
        <v>-62</v>
      </c>
      <c r="F36">
        <f t="shared" si="2"/>
        <v>25.614032548810464</v>
      </c>
      <c r="G36">
        <f t="shared" si="3"/>
        <v>-95.614032548810457</v>
      </c>
    </row>
    <row r="37" spans="1:7" x14ac:dyDescent="0.25">
      <c r="A37">
        <v>-81</v>
      </c>
      <c r="B37">
        <f t="shared" si="0"/>
        <v>81.6333265278342</v>
      </c>
      <c r="C37">
        <f t="shared" si="1"/>
        <v>-81.6333265278342</v>
      </c>
      <c r="E37">
        <v>-61</v>
      </c>
      <c r="F37">
        <f t="shared" si="2"/>
        <v>26.329318588743156</v>
      </c>
      <c r="G37">
        <f t="shared" si="3"/>
        <v>-96.329318588743149</v>
      </c>
    </row>
    <row r="38" spans="1:7" x14ac:dyDescent="0.25">
      <c r="A38">
        <v>-80</v>
      </c>
      <c r="B38">
        <f t="shared" si="0"/>
        <v>82.613558209291526</v>
      </c>
      <c r="C38">
        <f t="shared" si="1"/>
        <v>-82.613558209291526</v>
      </c>
      <c r="E38">
        <v>-60</v>
      </c>
      <c r="F38">
        <f t="shared" si="2"/>
        <v>27.024925737499935</v>
      </c>
      <c r="G38">
        <f t="shared" si="3"/>
        <v>-97.024925737499927</v>
      </c>
    </row>
    <row r="39" spans="1:7" x14ac:dyDescent="0.25">
      <c r="A39">
        <v>-79</v>
      </c>
      <c r="B39">
        <f t="shared" si="0"/>
        <v>83.570329663104715</v>
      </c>
      <c r="C39">
        <f t="shared" si="1"/>
        <v>-83.570329663104715</v>
      </c>
      <c r="E39">
        <v>-59</v>
      </c>
      <c r="F39">
        <f t="shared" si="2"/>
        <v>27.701508948164324</v>
      </c>
      <c r="G39">
        <f t="shared" si="3"/>
        <v>-97.701508948164332</v>
      </c>
    </row>
    <row r="40" spans="1:7" x14ac:dyDescent="0.25">
      <c r="A40">
        <v>-78</v>
      </c>
      <c r="B40">
        <f t="shared" si="0"/>
        <v>84.504437753291981</v>
      </c>
      <c r="C40">
        <f t="shared" si="1"/>
        <v>-84.504437753291981</v>
      </c>
      <c r="E40">
        <v>-58</v>
      </c>
      <c r="F40">
        <f t="shared" si="2"/>
        <v>28.359677662237232</v>
      </c>
      <c r="G40">
        <f t="shared" si="3"/>
        <v>-98.359677662237232</v>
      </c>
    </row>
    <row r="41" spans="1:7" x14ac:dyDescent="0.25">
      <c r="A41">
        <v>-77</v>
      </c>
      <c r="B41">
        <f t="shared" si="0"/>
        <v>85.41662601625049</v>
      </c>
      <c r="C41">
        <f t="shared" si="1"/>
        <v>-85.41662601625049</v>
      </c>
      <c r="E41">
        <v>-57</v>
      </c>
      <c r="F41">
        <f t="shared" si="2"/>
        <v>29</v>
      </c>
      <c r="G41">
        <f t="shared" si="3"/>
        <v>-99</v>
      </c>
    </row>
    <row r="42" spans="1:7" x14ac:dyDescent="0.25">
      <c r="A42">
        <v>-76</v>
      </c>
      <c r="B42">
        <f t="shared" si="0"/>
        <v>86.307589469292907</v>
      </c>
      <c r="C42">
        <f t="shared" si="1"/>
        <v>-86.307589469292907</v>
      </c>
      <c r="E42">
        <v>-56</v>
      </c>
      <c r="F42">
        <f t="shared" si="2"/>
        <v>29.623006460462051</v>
      </c>
      <c r="G42">
        <f t="shared" si="3"/>
        <v>-99.623006460462051</v>
      </c>
    </row>
    <row r="43" spans="1:7" x14ac:dyDescent="0.25">
      <c r="A43">
        <v>-75</v>
      </c>
      <c r="B43">
        <f t="shared" si="0"/>
        <v>87.177978870813476</v>
      </c>
      <c r="C43">
        <f t="shared" si="1"/>
        <v>-87.177978870813476</v>
      </c>
      <c r="E43">
        <v>-55</v>
      </c>
      <c r="F43">
        <f t="shared" si="2"/>
        <v>30.229193199282804</v>
      </c>
      <c r="G43">
        <f t="shared" si="3"/>
        <v>-100.2291931992828</v>
      </c>
    </row>
    <row r="44" spans="1:7" x14ac:dyDescent="0.25">
      <c r="A44">
        <v>-74</v>
      </c>
      <c r="B44">
        <f t="shared" si="0"/>
        <v>88.028404506727256</v>
      </c>
      <c r="C44">
        <f t="shared" si="1"/>
        <v>-88.028404506727256</v>
      </c>
      <c r="E44">
        <v>-54</v>
      </c>
      <c r="F44">
        <f t="shared" si="2"/>
        <v>30.819024942043399</v>
      </c>
      <c r="G44">
        <f t="shared" si="3"/>
        <v>-100.8190249420434</v>
      </c>
    </row>
    <row r="45" spans="1:7" x14ac:dyDescent="0.25">
      <c r="A45">
        <v>-73</v>
      </c>
      <c r="B45">
        <f t="shared" si="0"/>
        <v>88.859439566092249</v>
      </c>
      <c r="C45">
        <f t="shared" si="1"/>
        <v>-88.859439566092249</v>
      </c>
      <c r="E45">
        <v>-53</v>
      </c>
      <c r="F45">
        <f t="shared" si="2"/>
        <v>31.392937581227869</v>
      </c>
      <c r="G45">
        <f t="shared" si="3"/>
        <v>-101.39293758122787</v>
      </c>
    </row>
    <row r="46" spans="1:7" x14ac:dyDescent="0.25">
      <c r="A46">
        <v>-72</v>
      </c>
      <c r="B46">
        <f t="shared" si="0"/>
        <v>89.671623159168917</v>
      </c>
      <c r="C46">
        <f t="shared" si="1"/>
        <v>-89.671623159168917</v>
      </c>
      <c r="E46">
        <v>-52</v>
      </c>
      <c r="F46">
        <f t="shared" si="2"/>
        <v>31.951340497855853</v>
      </c>
      <c r="G46">
        <f t="shared" si="3"/>
        <v>-101.95134049785585</v>
      </c>
    </row>
    <row r="47" spans="1:7" x14ac:dyDescent="0.25">
      <c r="A47">
        <v>-71</v>
      </c>
      <c r="B47">
        <f t="shared" si="0"/>
        <v>90.46546302318913</v>
      </c>
      <c r="C47">
        <f t="shared" si="1"/>
        <v>-90.46546302318913</v>
      </c>
      <c r="E47">
        <v>-51</v>
      </c>
      <c r="F47">
        <f t="shared" si="2"/>
        <v>32.494618642573073</v>
      </c>
      <c r="G47">
        <f t="shared" si="3"/>
        <v>-102.49461864257307</v>
      </c>
    </row>
    <row r="48" spans="1:7" x14ac:dyDescent="0.25">
      <c r="A48">
        <v>-70</v>
      </c>
      <c r="B48">
        <f t="shared" si="0"/>
        <v>91.241437954473298</v>
      </c>
      <c r="C48">
        <f t="shared" si="1"/>
        <v>-91.241437954473298</v>
      </c>
      <c r="E48">
        <v>-50</v>
      </c>
      <c r="F48">
        <f t="shared" si="2"/>
        <v>33.023134405909516</v>
      </c>
      <c r="G48">
        <f t="shared" si="3"/>
        <v>-103.02313440590952</v>
      </c>
    </row>
    <row r="49" spans="1:7" x14ac:dyDescent="0.25">
      <c r="A49">
        <v>-69</v>
      </c>
      <c r="B49">
        <f t="shared" si="0"/>
        <v>92</v>
      </c>
      <c r="C49">
        <f t="shared" si="1"/>
        <v>-92</v>
      </c>
      <c r="E49">
        <v>-49</v>
      </c>
      <c r="F49">
        <f t="shared" si="2"/>
        <v>33.537229303160615</v>
      </c>
      <c r="G49">
        <f t="shared" si="3"/>
        <v>-103.53722930316061</v>
      </c>
    </row>
    <row r="50" spans="1:7" x14ac:dyDescent="0.25">
      <c r="A50">
        <v>-68</v>
      </c>
      <c r="B50">
        <f t="shared" si="0"/>
        <v>92.741576436892643</v>
      </c>
      <c r="C50">
        <f t="shared" si="1"/>
        <v>-92.741576436892643</v>
      </c>
      <c r="E50">
        <v>-48</v>
      </c>
      <c r="F50">
        <f t="shared" si="2"/>
        <v>34.037225495779623</v>
      </c>
      <c r="G50">
        <f t="shared" si="3"/>
        <v>-104.03722549577962</v>
      </c>
    </row>
    <row r="51" spans="1:7" x14ac:dyDescent="0.25">
      <c r="A51">
        <v>-67</v>
      </c>
      <c r="B51">
        <f t="shared" si="0"/>
        <v>93.466571564383386</v>
      </c>
      <c r="C51">
        <f t="shared" si="1"/>
        <v>-93.466571564383386</v>
      </c>
      <c r="E51">
        <v>-47</v>
      </c>
      <c r="F51">
        <f t="shared" si="2"/>
        <v>34.523427168169405</v>
      </c>
      <c r="G51">
        <f t="shared" si="3"/>
        <v>-104.52342716816941</v>
      </c>
    </row>
    <row r="52" spans="1:7" x14ac:dyDescent="0.25">
      <c r="A52">
        <v>-66</v>
      </c>
      <c r="B52">
        <f t="shared" si="0"/>
        <v>94.175368329515976</v>
      </c>
      <c r="C52">
        <f t="shared" si="1"/>
        <v>-94.175368329515976</v>
      </c>
      <c r="E52">
        <v>-46</v>
      </c>
      <c r="F52">
        <f t="shared" si="2"/>
        <v>34.996121776223518</v>
      </c>
      <c r="G52">
        <f t="shared" si="3"/>
        <v>-104.99612177622352</v>
      </c>
    </row>
    <row r="53" spans="1:7" x14ac:dyDescent="0.25">
      <c r="A53">
        <v>-65</v>
      </c>
      <c r="B53">
        <f t="shared" si="0"/>
        <v>94.868329805051374</v>
      </c>
      <c r="C53">
        <f t="shared" si="1"/>
        <v>-94.868329805051374</v>
      </c>
      <c r="E53">
        <v>-45</v>
      </c>
      <c r="F53">
        <f t="shared" si="2"/>
        <v>35.455581181816896</v>
      </c>
      <c r="G53">
        <f t="shared" si="3"/>
        <v>-105.4555811818169</v>
      </c>
    </row>
    <row r="54" spans="1:7" x14ac:dyDescent="0.25">
      <c r="A54">
        <v>-64</v>
      </c>
      <c r="B54">
        <f t="shared" si="0"/>
        <v>95.545800535659339</v>
      </c>
      <c r="C54">
        <f t="shared" si="1"/>
        <v>-95.545800535659339</v>
      </c>
      <c r="E54">
        <v>-44</v>
      </c>
      <c r="F54">
        <f t="shared" si="2"/>
        <v>35.902062685614396</v>
      </c>
      <c r="G54">
        <f t="shared" si="3"/>
        <v>-105.9020626856144</v>
      </c>
    </row>
    <row r="55" spans="1:7" x14ac:dyDescent="0.25">
      <c r="A55">
        <v>-63</v>
      </c>
      <c r="B55">
        <f t="shared" si="0"/>
        <v>96.208107766445551</v>
      </c>
      <c r="C55">
        <f t="shared" si="1"/>
        <v>-96.208107766445551</v>
      </c>
      <c r="E55">
        <v>-43</v>
      </c>
      <c r="F55">
        <f t="shared" si="2"/>
        <v>36.335809969001673</v>
      </c>
      <c r="G55">
        <f t="shared" si="3"/>
        <v>-106.33580996900167</v>
      </c>
    </row>
    <row r="56" spans="1:7" x14ac:dyDescent="0.25">
      <c r="A56">
        <v>-62</v>
      </c>
      <c r="B56">
        <f t="shared" si="0"/>
        <v>96.855562566122131</v>
      </c>
      <c r="C56">
        <f t="shared" si="1"/>
        <v>-96.855562566122131</v>
      </c>
      <c r="E56">
        <v>-42</v>
      </c>
      <c r="F56">
        <f t="shared" si="2"/>
        <v>36.757053954602725</v>
      </c>
      <c r="G56">
        <f t="shared" si="3"/>
        <v>-106.75705395460272</v>
      </c>
    </row>
    <row r="57" spans="1:7" x14ac:dyDescent="0.25">
      <c r="A57">
        <v>-61</v>
      </c>
      <c r="B57">
        <f t="shared" si="0"/>
        <v>97.48846085563153</v>
      </c>
      <c r="C57">
        <f t="shared" si="1"/>
        <v>-97.48846085563153</v>
      </c>
      <c r="E57">
        <v>-41</v>
      </c>
      <c r="F57">
        <f t="shared" si="2"/>
        <v>37.166013593696164</v>
      </c>
      <c r="G57">
        <f t="shared" si="3"/>
        <v>-107.16601359369616</v>
      </c>
    </row>
    <row r="58" spans="1:7" x14ac:dyDescent="0.25">
      <c r="A58">
        <v>-60</v>
      </c>
      <c r="B58">
        <f t="shared" si="0"/>
        <v>98.107084351742913</v>
      </c>
      <c r="C58">
        <f t="shared" si="1"/>
        <v>-98.107084351742913</v>
      </c>
      <c r="E58">
        <v>-40</v>
      </c>
      <c r="F58">
        <f t="shared" si="2"/>
        <v>37.562896587848783</v>
      </c>
      <c r="G58">
        <f t="shared" si="3"/>
        <v>-107.56289658784878</v>
      </c>
    </row>
    <row r="59" spans="1:7" x14ac:dyDescent="0.25">
      <c r="A59">
        <v>-59</v>
      </c>
      <c r="B59">
        <f t="shared" si="0"/>
        <v>98.711701434024533</v>
      </c>
      <c r="C59">
        <f t="shared" si="1"/>
        <v>-98.711701434024533</v>
      </c>
      <c r="E59">
        <v>-39</v>
      </c>
      <c r="F59">
        <f t="shared" si="2"/>
        <v>37.947900051225986</v>
      </c>
      <c r="G59">
        <f t="shared" si="3"/>
        <v>-107.94790005122599</v>
      </c>
    </row>
    <row r="60" spans="1:7" x14ac:dyDescent="0.25">
      <c r="A60">
        <v>-58</v>
      </c>
      <c r="B60">
        <f t="shared" si="0"/>
        <v>99.302567942626737</v>
      </c>
      <c r="C60">
        <f t="shared" si="1"/>
        <v>-99.302567942626737</v>
      </c>
      <c r="E60">
        <v>-38</v>
      </c>
      <c r="F60">
        <f t="shared" si="2"/>
        <v>38.321211119293437</v>
      </c>
      <c r="G60">
        <f t="shared" si="3"/>
        <v>-108.32121111929344</v>
      </c>
    </row>
    <row r="61" spans="1:7" x14ac:dyDescent="0.25">
      <c r="A61">
        <v>-57</v>
      </c>
      <c r="B61">
        <f t="shared" si="0"/>
        <v>99.879927913470183</v>
      </c>
      <c r="C61">
        <f t="shared" si="1"/>
        <v>-99.879927913470183</v>
      </c>
      <c r="E61">
        <v>-37</v>
      </c>
      <c r="F61">
        <f t="shared" si="2"/>
        <v>38.68300750897636</v>
      </c>
      <c r="G61">
        <f t="shared" si="3"/>
        <v>-108.68300750897636</v>
      </c>
    </row>
    <row r="62" spans="1:7" x14ac:dyDescent="0.25">
      <c r="A62">
        <v>-56</v>
      </c>
      <c r="B62">
        <f t="shared" si="0"/>
        <v>100.44401425669923</v>
      </c>
      <c r="C62">
        <f t="shared" si="1"/>
        <v>-100.44401425669923</v>
      </c>
      <c r="E62">
        <v>-36</v>
      </c>
      <c r="F62">
        <f t="shared" si="2"/>
        <v>39.03345803477815</v>
      </c>
      <c r="G62">
        <f t="shared" si="3"/>
        <v>-109.03345803477815</v>
      </c>
    </row>
    <row r="63" spans="1:7" x14ac:dyDescent="0.25">
      <c r="A63">
        <v>-55</v>
      </c>
      <c r="B63">
        <f t="shared" si="0"/>
        <v>100.99504938362078</v>
      </c>
      <c r="C63">
        <f t="shared" si="1"/>
        <v>-100.99504938362078</v>
      </c>
      <c r="E63">
        <v>-35</v>
      </c>
      <c r="F63">
        <f t="shared" si="2"/>
        <v>39.372723084866081</v>
      </c>
      <c r="G63">
        <f t="shared" si="3"/>
        <v>-109.37272308486608</v>
      </c>
    </row>
    <row r="64" spans="1:7" x14ac:dyDescent="0.25">
      <c r="A64">
        <v>-54</v>
      </c>
      <c r="B64">
        <f t="shared" si="0"/>
        <v>101.53324578678651</v>
      </c>
      <c r="C64">
        <f t="shared" si="1"/>
        <v>-101.53324578678651</v>
      </c>
      <c r="E64">
        <v>-34</v>
      </c>
      <c r="F64">
        <f t="shared" si="2"/>
        <v>39.700955060699258</v>
      </c>
      <c r="G64">
        <f t="shared" si="3"/>
        <v>-109.70095506069926</v>
      </c>
    </row>
    <row r="65" spans="1:7" x14ac:dyDescent="0.25">
      <c r="A65">
        <v>-53</v>
      </c>
      <c r="B65">
        <f t="shared" si="0"/>
        <v>102.05880657738459</v>
      </c>
      <c r="C65">
        <f t="shared" si="1"/>
        <v>-102.05880657738459</v>
      </c>
      <c r="E65">
        <v>-33</v>
      </c>
      <c r="F65">
        <f t="shared" si="2"/>
        <v>40.018298783393988</v>
      </c>
      <c r="G65">
        <f t="shared" si="3"/>
        <v>-110.01829878339399</v>
      </c>
    </row>
    <row r="66" spans="1:7" x14ac:dyDescent="0.25">
      <c r="A66">
        <v>-52</v>
      </c>
      <c r="B66">
        <f t="shared" si="0"/>
        <v>102.57192598367256</v>
      </c>
      <c r="C66">
        <f t="shared" si="1"/>
        <v>-102.57192598367256</v>
      </c>
      <c r="E66">
        <v>-32</v>
      </c>
      <c r="F66">
        <f t="shared" si="2"/>
        <v>40.324891869687107</v>
      </c>
      <c r="G66">
        <f t="shared" si="3"/>
        <v>-110.32489186968711</v>
      </c>
    </row>
    <row r="67" spans="1:7" x14ac:dyDescent="0.25">
      <c r="A67">
        <v>-51</v>
      </c>
      <c r="B67">
        <f t="shared" ref="B67:B130" si="4">($C$1^2-A67^2)^0.5</f>
        <v>103.07278981380101</v>
      </c>
      <c r="C67">
        <f t="shared" si="1"/>
        <v>-103.07278981380101</v>
      </c>
      <c r="E67">
        <v>-31</v>
      </c>
      <c r="F67">
        <f t="shared" si="2"/>
        <v>40.620865080062813</v>
      </c>
      <c r="G67">
        <f t="shared" si="3"/>
        <v>-110.62086508006281</v>
      </c>
    </row>
    <row r="68" spans="1:7" x14ac:dyDescent="0.25">
      <c r="A68">
        <v>-50</v>
      </c>
      <c r="B68">
        <f t="shared" si="4"/>
        <v>103.56157588603989</v>
      </c>
      <c r="C68">
        <f t="shared" ref="C68:C131" si="5">-(($C$1^2-A68^2)^0.5)</f>
        <v>-103.56157588603989</v>
      </c>
      <c r="E68">
        <v>-30</v>
      </c>
      <c r="F68">
        <f t="shared" ref="F68:F131" si="6">$G$1*(1-$E68^2/$F$1^2)^0.5-$H$1</f>
        <v>40.906342641347138</v>
      </c>
      <c r="G68">
        <f t="shared" ref="G68:G131" si="7">-$G$1*(1-$E68^2/$F$1^2)^0.5-$H$1</f>
        <v>-110.90634264134714</v>
      </c>
    </row>
    <row r="69" spans="1:7" x14ac:dyDescent="0.25">
      <c r="A69">
        <v>-49</v>
      </c>
      <c r="B69">
        <f t="shared" si="4"/>
        <v>104.03845442911962</v>
      </c>
      <c r="C69">
        <f t="shared" si="5"/>
        <v>-104.03845442911962</v>
      </c>
      <c r="E69">
        <v>-29</v>
      </c>
      <c r="F69">
        <f t="shared" si="6"/>
        <v>41.181442545843481</v>
      </c>
      <c r="G69">
        <f t="shared" si="7"/>
        <v>-111.18144254584348</v>
      </c>
    </row>
    <row r="70" spans="1:7" x14ac:dyDescent="0.25">
      <c r="A70">
        <v>-48</v>
      </c>
      <c r="B70">
        <f t="shared" si="4"/>
        <v>104.50358845513392</v>
      </c>
      <c r="C70">
        <f t="shared" si="5"/>
        <v>-104.50358845513392</v>
      </c>
      <c r="E70">
        <v>-28</v>
      </c>
      <c r="F70">
        <f t="shared" si="6"/>
        <v>41.446276828876563</v>
      </c>
      <c r="G70">
        <f t="shared" si="7"/>
        <v>-111.44627682887656</v>
      </c>
    </row>
    <row r="71" spans="1:7" x14ac:dyDescent="0.25">
      <c r="A71">
        <v>-47</v>
      </c>
      <c r="B71">
        <f t="shared" si="4"/>
        <v>104.95713410721541</v>
      </c>
      <c r="C71">
        <f t="shared" si="5"/>
        <v>-104.95713410721541</v>
      </c>
      <c r="E71">
        <v>-27</v>
      </c>
      <c r="F71">
        <f t="shared" si="6"/>
        <v>41.700951826429986</v>
      </c>
      <c r="G71">
        <f t="shared" si="7"/>
        <v>-111.70095182642999</v>
      </c>
    </row>
    <row r="72" spans="1:7" x14ac:dyDescent="0.25">
      <c r="A72">
        <v>-46</v>
      </c>
      <c r="B72">
        <f t="shared" si="4"/>
        <v>105.39924098398431</v>
      </c>
      <c r="C72">
        <f t="shared" si="5"/>
        <v>-105.39924098398431</v>
      </c>
      <c r="E72">
        <v>-26</v>
      </c>
      <c r="F72">
        <f t="shared" si="6"/>
        <v>41.94556841439902</v>
      </c>
      <c r="G72">
        <f t="shared" si="7"/>
        <v>-111.94556841439902</v>
      </c>
    </row>
    <row r="73" spans="1:7" x14ac:dyDescent="0.25">
      <c r="A73">
        <v>-45</v>
      </c>
      <c r="B73">
        <f t="shared" si="4"/>
        <v>105.83005244258362</v>
      </c>
      <c r="C73">
        <f t="shared" si="5"/>
        <v>-105.83005244258362</v>
      </c>
      <c r="E73">
        <v>-25</v>
      </c>
      <c r="F73">
        <f t="shared" si="6"/>
        <v>42.180222230835199</v>
      </c>
      <c r="G73">
        <f t="shared" si="7"/>
        <v>-112.1802222308352</v>
      </c>
    </row>
    <row r="74" spans="1:7" x14ac:dyDescent="0.25">
      <c r="A74">
        <v>-44</v>
      </c>
      <c r="B74">
        <f t="shared" si="4"/>
        <v>106.24970588194586</v>
      </c>
      <c r="C74">
        <f t="shared" si="5"/>
        <v>-106.24970588194586</v>
      </c>
      <c r="E74">
        <v>-24</v>
      </c>
      <c r="F74">
        <f t="shared" si="6"/>
        <v>42.405003882428559</v>
      </c>
      <c r="G74">
        <f t="shared" si="7"/>
        <v>-112.40500388242856</v>
      </c>
    </row>
    <row r="75" spans="1:7" x14ac:dyDescent="0.25">
      <c r="A75">
        <v>-43</v>
      </c>
      <c r="B75">
        <f t="shared" si="4"/>
        <v>106.65833300778706</v>
      </c>
      <c r="C75">
        <f t="shared" si="5"/>
        <v>-106.65833300778706</v>
      </c>
      <c r="E75">
        <v>-23</v>
      </c>
      <c r="F75">
        <f t="shared" si="6"/>
        <v>42.619999136356469</v>
      </c>
      <c r="G75">
        <f t="shared" si="7"/>
        <v>-112.61999913635647</v>
      </c>
    </row>
    <row r="76" spans="1:7" x14ac:dyDescent="0.25">
      <c r="A76">
        <v>-42</v>
      </c>
      <c r="B76">
        <f t="shared" si="4"/>
        <v>107.05606008068857</v>
      </c>
      <c r="C76">
        <f t="shared" si="5"/>
        <v>-107.05606008068857</v>
      </c>
      <c r="E76">
        <v>-22</v>
      </c>
      <c r="F76">
        <f t="shared" si="6"/>
        <v>42.825289098523101</v>
      </c>
      <c r="G76">
        <f t="shared" si="7"/>
        <v>-112.8252890985231</v>
      </c>
    </row>
    <row r="77" spans="1:7" x14ac:dyDescent="0.25">
      <c r="A77">
        <v>-41</v>
      </c>
      <c r="B77">
        <f t="shared" si="4"/>
        <v>107.44300814850634</v>
      </c>
      <c r="C77">
        <f t="shared" si="5"/>
        <v>-107.44300814850634</v>
      </c>
      <c r="E77">
        <v>-21</v>
      </c>
      <c r="F77">
        <f t="shared" si="6"/>
        <v>43.020950379118958</v>
      </c>
      <c r="G77">
        <f t="shared" si="7"/>
        <v>-113.02095037911896</v>
      </c>
    </row>
    <row r="78" spans="1:7" x14ac:dyDescent="0.25">
      <c r="A78">
        <v>-40</v>
      </c>
      <c r="B78">
        <f t="shared" si="4"/>
        <v>107.81929326423912</v>
      </c>
      <c r="C78">
        <f t="shared" si="5"/>
        <v>-107.81929326423912</v>
      </c>
      <c r="E78">
        <v>-20</v>
      </c>
      <c r="F78">
        <f t="shared" si="6"/>
        <v>43.207055246344041</v>
      </c>
      <c r="G78">
        <f t="shared" si="7"/>
        <v>-113.20705524634404</v>
      </c>
    </row>
    <row r="79" spans="1:7" x14ac:dyDescent="0.25">
      <c r="A79">
        <v>-39</v>
      </c>
      <c r="B79">
        <f t="shared" si="4"/>
        <v>108.18502669038817</v>
      </c>
      <c r="C79">
        <f t="shared" si="5"/>
        <v>-108.18502669038817</v>
      </c>
      <c r="E79">
        <v>-19</v>
      </c>
      <c r="F79">
        <f t="shared" si="6"/>
        <v>43.383671769061692</v>
      </c>
      <c r="G79">
        <f t="shared" si="7"/>
        <v>-113.38367176906169</v>
      </c>
    </row>
    <row r="80" spans="1:7" x14ac:dyDescent="0.25">
      <c r="A80">
        <v>-38</v>
      </c>
      <c r="B80">
        <f t="shared" si="4"/>
        <v>108.54031509075327</v>
      </c>
      <c r="C80">
        <f t="shared" si="5"/>
        <v>-108.54031509075327</v>
      </c>
      <c r="E80">
        <v>-18</v>
      </c>
      <c r="F80">
        <f t="shared" si="6"/>
        <v>43.550863949079599</v>
      </c>
      <c r="G80">
        <f t="shared" si="7"/>
        <v>-113.5508639490796</v>
      </c>
    </row>
    <row r="81" spans="1:7" x14ac:dyDescent="0.25">
      <c r="A81">
        <v>-37</v>
      </c>
      <c r="B81">
        <f t="shared" si="4"/>
        <v>108.88526071052959</v>
      </c>
      <c r="C81">
        <f t="shared" si="5"/>
        <v>-108.88526071052959</v>
      </c>
      <c r="E81">
        <v>-17</v>
      </c>
      <c r="F81">
        <f t="shared" si="6"/>
        <v>43.70869184369127</v>
      </c>
      <c r="G81">
        <f t="shared" si="7"/>
        <v>-113.70869184369127</v>
      </c>
    </row>
    <row r="82" spans="1:7" x14ac:dyDescent="0.25">
      <c r="A82">
        <v>-36</v>
      </c>
      <c r="B82">
        <f t="shared" si="4"/>
        <v>109.21996154549771</v>
      </c>
      <c r="C82">
        <f t="shared" si="5"/>
        <v>-109.21996154549771</v>
      </c>
      <c r="E82">
        <v>-16</v>
      </c>
      <c r="F82">
        <f t="shared" si="6"/>
        <v>43.857211679053265</v>
      </c>
      <c r="G82">
        <f t="shared" si="7"/>
        <v>-113.85721167905326</v>
      </c>
    </row>
    <row r="83" spans="1:7" x14ac:dyDescent="0.25">
      <c r="A83">
        <v>-35</v>
      </c>
      <c r="B83">
        <f t="shared" si="4"/>
        <v>109.54451150103323</v>
      </c>
      <c r="C83">
        <f t="shared" si="5"/>
        <v>-109.54451150103323</v>
      </c>
      <c r="E83">
        <v>-15</v>
      </c>
      <c r="F83">
        <f t="shared" si="6"/>
        <v>43.996475954920925</v>
      </c>
      <c r="G83">
        <f t="shared" si="7"/>
        <v>-113.99647595492092</v>
      </c>
    </row>
    <row r="84" spans="1:7" x14ac:dyDescent="0.25">
      <c r="A84">
        <v>-34</v>
      </c>
      <c r="B84">
        <f t="shared" si="4"/>
        <v>109.85900054160332</v>
      </c>
      <c r="C84">
        <f t="shared" si="5"/>
        <v>-109.85900054160332</v>
      </c>
      <c r="E84">
        <v>-14</v>
      </c>
      <c r="F84">
        <f t="shared" si="6"/>
        <v>44.126533541216801</v>
      </c>
      <c r="G84">
        <f t="shared" si="7"/>
        <v>-114.1265335412168</v>
      </c>
    </row>
    <row r="85" spans="1:7" x14ac:dyDescent="0.25">
      <c r="A85">
        <v>-33</v>
      </c>
      <c r="B85">
        <f t="shared" si="4"/>
        <v>110.16351483136329</v>
      </c>
      <c r="C85">
        <f t="shared" si="5"/>
        <v>-110.16351483136329</v>
      </c>
      <c r="E85">
        <v>-13</v>
      </c>
      <c r="F85">
        <f t="shared" si="6"/>
        <v>44.247429766862084</v>
      </c>
      <c r="G85">
        <f t="shared" si="7"/>
        <v>-114.24742976686208</v>
      </c>
    </row>
    <row r="86" spans="1:7" x14ac:dyDescent="0.25">
      <c r="A86">
        <v>-32</v>
      </c>
      <c r="B86">
        <f t="shared" si="4"/>
        <v>110.4581368664165</v>
      </c>
      <c r="C86">
        <f t="shared" si="5"/>
        <v>-110.4581368664165</v>
      </c>
      <c r="E86">
        <v>-12</v>
      </c>
      <c r="F86">
        <f t="shared" si="6"/>
        <v>44.359206501260431</v>
      </c>
      <c r="G86">
        <f t="shared" si="7"/>
        <v>-114.35920650126043</v>
      </c>
    </row>
    <row r="87" spans="1:7" x14ac:dyDescent="0.25">
      <c r="A87">
        <v>-31</v>
      </c>
      <c r="B87">
        <f t="shared" si="4"/>
        <v>110.74294559925703</v>
      </c>
      <c r="C87">
        <f t="shared" si="5"/>
        <v>-110.74294559925703</v>
      </c>
      <c r="E87">
        <v>-11</v>
      </c>
      <c r="F87">
        <f t="shared" si="6"/>
        <v>44.461902228786187</v>
      </c>
      <c r="G87">
        <f t="shared" si="7"/>
        <v>-114.46190222878619</v>
      </c>
    </row>
    <row r="88" spans="1:7" x14ac:dyDescent="0.25">
      <c r="A88">
        <v>-30</v>
      </c>
      <c r="B88">
        <f t="shared" si="4"/>
        <v>111.01801655587259</v>
      </c>
      <c r="C88">
        <f t="shared" si="5"/>
        <v>-111.01801655587259</v>
      </c>
      <c r="E88">
        <v>-10</v>
      </c>
      <c r="F88">
        <f t="shared" si="6"/>
        <v>44.555552116594455</v>
      </c>
      <c r="G88">
        <f t="shared" si="7"/>
        <v>-114.55555211659446</v>
      </c>
    </row>
    <row r="89" spans="1:7" x14ac:dyDescent="0.25">
      <c r="A89">
        <v>-29</v>
      </c>
      <c r="B89">
        <f t="shared" si="4"/>
        <v>111.28342194594845</v>
      </c>
      <c r="C89">
        <f t="shared" si="5"/>
        <v>-111.28342194594845</v>
      </c>
      <c r="E89">
        <v>-9</v>
      </c>
      <c r="F89">
        <f t="shared" si="6"/>
        <v>44.640188076037987</v>
      </c>
      <c r="G89">
        <f t="shared" si="7"/>
        <v>-114.64018807603799</v>
      </c>
    </row>
    <row r="90" spans="1:7" x14ac:dyDescent="0.25">
      <c r="A90">
        <v>-28</v>
      </c>
      <c r="B90">
        <f t="shared" si="4"/>
        <v>111.53923076657827</v>
      </c>
      <c r="C90">
        <f t="shared" si="5"/>
        <v>-111.53923076657827</v>
      </c>
      <c r="E90">
        <v>-8</v>
      </c>
      <c r="F90">
        <f t="shared" si="6"/>
        <v>44.715838817946036</v>
      </c>
      <c r="G90">
        <f t="shared" si="7"/>
        <v>-114.71583881794604</v>
      </c>
    </row>
    <row r="91" spans="1:7" x14ac:dyDescent="0.25">
      <c r="A91">
        <v>-27</v>
      </c>
      <c r="B91">
        <f t="shared" si="4"/>
        <v>111.78550889985696</v>
      </c>
      <c r="C91">
        <f t="shared" si="5"/>
        <v>-111.78550889985696</v>
      </c>
      <c r="E91">
        <v>-7</v>
      </c>
      <c r="F91">
        <f t="shared" si="6"/>
        <v>44.78252990199249</v>
      </c>
      <c r="G91">
        <f t="shared" si="7"/>
        <v>-114.78252990199249</v>
      </c>
    </row>
    <row r="92" spans="1:7" x14ac:dyDescent="0.25">
      <c r="A92">
        <v>-26</v>
      </c>
      <c r="B92">
        <f t="shared" si="4"/>
        <v>112.02231920470135</v>
      </c>
      <c r="C92">
        <f t="shared" si="5"/>
        <v>-112.02231920470135</v>
      </c>
      <c r="E92">
        <v>-6</v>
      </c>
      <c r="F92">
        <f t="shared" si="6"/>
        <v>44.840283780353786</v>
      </c>
      <c r="G92">
        <f t="shared" si="7"/>
        <v>-114.84028378035379</v>
      </c>
    </row>
    <row r="93" spans="1:7" x14ac:dyDescent="0.25">
      <c r="A93">
        <v>-25</v>
      </c>
      <c r="B93">
        <f t="shared" si="4"/>
        <v>112.24972160321825</v>
      </c>
      <c r="C93">
        <f t="shared" si="5"/>
        <v>-112.24972160321825</v>
      </c>
      <c r="E93">
        <v>-5</v>
      </c>
      <c r="F93">
        <f t="shared" si="6"/>
        <v>44.889119835832744</v>
      </c>
      <c r="G93">
        <f t="shared" si="7"/>
        <v>-114.88911983583274</v>
      </c>
    </row>
    <row r="94" spans="1:7" x14ac:dyDescent="0.25">
      <c r="A94">
        <v>-24</v>
      </c>
      <c r="B94">
        <f t="shared" si="4"/>
        <v>112.46777316191515</v>
      </c>
      <c r="C94">
        <f t="shared" si="5"/>
        <v>-112.46777316191515</v>
      </c>
      <c r="E94">
        <v>-4</v>
      </c>
      <c r="F94">
        <f t="shared" si="6"/>
        <v>44.929054414600628</v>
      </c>
      <c r="G94">
        <f t="shared" si="7"/>
        <v>-114.92905441460063</v>
      </c>
    </row>
    <row r="95" spans="1:7" x14ac:dyDescent="0.25">
      <c r="A95">
        <v>-23</v>
      </c>
      <c r="B95">
        <f t="shared" si="4"/>
        <v>112.67652816802619</v>
      </c>
      <c r="C95">
        <f t="shared" si="5"/>
        <v>-112.67652816802619</v>
      </c>
      <c r="E95">
        <v>-3</v>
      </c>
      <c r="F95">
        <f t="shared" si="6"/>
        <v>44.960100853687365</v>
      </c>
      <c r="G95">
        <f t="shared" si="7"/>
        <v>-114.96010085368736</v>
      </c>
    </row>
    <row r="96" spans="1:7" x14ac:dyDescent="0.25">
      <c r="A96">
        <v>-22</v>
      </c>
      <c r="B96">
        <f t="shared" si="4"/>
        <v>112.87603820120549</v>
      </c>
      <c r="C96">
        <f t="shared" si="5"/>
        <v>-112.87603820120549</v>
      </c>
      <c r="E96">
        <v>-2</v>
      </c>
      <c r="F96">
        <f t="shared" si="6"/>
        <v>44.98226950332834</v>
      </c>
      <c r="G96">
        <f t="shared" si="7"/>
        <v>-114.98226950332834</v>
      </c>
    </row>
    <row r="97" spans="1:7" x14ac:dyDescent="0.25">
      <c r="A97">
        <v>-21</v>
      </c>
      <c r="B97">
        <f t="shared" si="4"/>
        <v>113.06635220082056</v>
      </c>
      <c r="C97">
        <f t="shared" si="5"/>
        <v>-113.06635220082056</v>
      </c>
      <c r="E97">
        <v>-1</v>
      </c>
      <c r="F97">
        <f t="shared" si="6"/>
        <v>44.995567744255439</v>
      </c>
      <c r="G97">
        <f t="shared" si="7"/>
        <v>-114.99556774425544</v>
      </c>
    </row>
    <row r="98" spans="1:7" x14ac:dyDescent="0.25">
      <c r="A98">
        <v>-20</v>
      </c>
      <c r="B98">
        <f t="shared" si="4"/>
        <v>113.24751652906124</v>
      </c>
      <c r="C98">
        <f t="shared" si="5"/>
        <v>-113.24751652906124</v>
      </c>
      <c r="E98">
        <v>0</v>
      </c>
      <c r="F98">
        <f t="shared" si="6"/>
        <v>45</v>
      </c>
      <c r="G98">
        <f t="shared" si="7"/>
        <v>-115</v>
      </c>
    </row>
    <row r="99" spans="1:7" x14ac:dyDescent="0.25">
      <c r="A99">
        <v>-19</v>
      </c>
      <c r="B99">
        <f t="shared" si="4"/>
        <v>113.4195750300626</v>
      </c>
      <c r="C99">
        <f t="shared" si="5"/>
        <v>-113.4195750300626</v>
      </c>
      <c r="E99">
        <v>1</v>
      </c>
      <c r="F99">
        <f t="shared" si="6"/>
        <v>44.995567744255439</v>
      </c>
      <c r="G99">
        <f t="shared" si="7"/>
        <v>-114.99556774425544</v>
      </c>
    </row>
    <row r="100" spans="1:7" x14ac:dyDescent="0.25">
      <c r="A100">
        <v>-18</v>
      </c>
      <c r="B100">
        <f t="shared" si="4"/>
        <v>113.5825690852254</v>
      </c>
      <c r="C100">
        <f t="shared" si="5"/>
        <v>-113.5825690852254</v>
      </c>
      <c r="E100">
        <v>2</v>
      </c>
      <c r="F100">
        <f t="shared" si="6"/>
        <v>44.98226950332834</v>
      </c>
      <c r="G100">
        <f t="shared" si="7"/>
        <v>-114.98226950332834</v>
      </c>
    </row>
    <row r="101" spans="1:7" x14ac:dyDescent="0.25">
      <c r="A101">
        <v>-17</v>
      </c>
      <c r="B101">
        <f t="shared" si="4"/>
        <v>113.73653766490345</v>
      </c>
      <c r="C101">
        <f t="shared" si="5"/>
        <v>-113.73653766490345</v>
      </c>
      <c r="E101">
        <v>3</v>
      </c>
      <c r="F101">
        <f t="shared" si="6"/>
        <v>44.960100853687365</v>
      </c>
      <c r="G101">
        <f t="shared" si="7"/>
        <v>-114.96010085368736</v>
      </c>
    </row>
    <row r="102" spans="1:7" x14ac:dyDescent="0.25">
      <c r="A102">
        <v>-16</v>
      </c>
      <c r="B102">
        <f t="shared" si="4"/>
        <v>113.88151737661384</v>
      </c>
      <c r="C102">
        <f t="shared" si="5"/>
        <v>-113.88151737661384</v>
      </c>
      <c r="E102">
        <v>4</v>
      </c>
      <c r="F102">
        <f t="shared" si="6"/>
        <v>44.929054414600628</v>
      </c>
      <c r="G102">
        <f t="shared" si="7"/>
        <v>-114.92905441460063</v>
      </c>
    </row>
    <row r="103" spans="1:7" x14ac:dyDescent="0.25">
      <c r="A103">
        <v>-15</v>
      </c>
      <c r="B103">
        <f t="shared" si="4"/>
        <v>114.0175425099138</v>
      </c>
      <c r="C103">
        <f t="shared" si="5"/>
        <v>-114.0175425099138</v>
      </c>
      <c r="E103">
        <v>5</v>
      </c>
      <c r="F103">
        <f t="shared" si="6"/>
        <v>44.889119835832744</v>
      </c>
      <c r="G103">
        <f t="shared" si="7"/>
        <v>-114.88911983583274</v>
      </c>
    </row>
    <row r="104" spans="1:7" x14ac:dyDescent="0.25">
      <c r="A104">
        <v>-14</v>
      </c>
      <c r="B104">
        <f t="shared" si="4"/>
        <v>114.14464507807627</v>
      </c>
      <c r="C104">
        <f t="shared" si="5"/>
        <v>-114.14464507807627</v>
      </c>
      <c r="E104">
        <v>6</v>
      </c>
      <c r="F104">
        <f t="shared" si="6"/>
        <v>44.840283780353786</v>
      </c>
      <c r="G104">
        <f t="shared" si="7"/>
        <v>-114.84028378035379</v>
      </c>
    </row>
    <row r="105" spans="1:7" x14ac:dyDescent="0.25">
      <c r="A105">
        <v>-13</v>
      </c>
      <c r="B105">
        <f t="shared" si="4"/>
        <v>114.26285485668561</v>
      </c>
      <c r="C105">
        <f t="shared" si="5"/>
        <v>-114.26285485668561</v>
      </c>
      <c r="E105">
        <v>7</v>
      </c>
      <c r="F105">
        <f t="shared" si="6"/>
        <v>44.78252990199249</v>
      </c>
      <c r="G105">
        <f t="shared" si="7"/>
        <v>-114.78252990199249</v>
      </c>
    </row>
    <row r="106" spans="1:7" x14ac:dyDescent="0.25">
      <c r="A106">
        <v>-12</v>
      </c>
      <c r="B106">
        <f t="shared" si="4"/>
        <v>114.37219941926448</v>
      </c>
      <c r="C106">
        <f t="shared" si="5"/>
        <v>-114.37219941926448</v>
      </c>
      <c r="E106">
        <v>8</v>
      </c>
      <c r="F106">
        <f t="shared" si="6"/>
        <v>44.715838817946036</v>
      </c>
      <c r="G106">
        <f t="shared" si="7"/>
        <v>-114.71583881794604</v>
      </c>
    </row>
    <row r="107" spans="1:7" x14ac:dyDescent="0.25">
      <c r="A107">
        <v>-11</v>
      </c>
      <c r="B107">
        <f t="shared" si="4"/>
        <v>114.47270417003348</v>
      </c>
      <c r="C107">
        <f t="shared" si="5"/>
        <v>-114.47270417003348</v>
      </c>
      <c r="E107">
        <v>9</v>
      </c>
      <c r="F107">
        <f t="shared" si="6"/>
        <v>44.640188076037987</v>
      </c>
      <c r="G107">
        <f t="shared" si="7"/>
        <v>-114.64018807603799</v>
      </c>
    </row>
    <row r="108" spans="1:7" x14ac:dyDescent="0.25">
      <c r="A108">
        <v>-10</v>
      </c>
      <c r="B108">
        <f t="shared" si="4"/>
        <v>114.564392373896</v>
      </c>
      <c r="C108">
        <f t="shared" si="5"/>
        <v>-114.564392373896</v>
      </c>
      <c r="E108">
        <v>10</v>
      </c>
      <c r="F108">
        <f t="shared" si="6"/>
        <v>44.555552116594455</v>
      </c>
      <c r="G108">
        <f t="shared" si="7"/>
        <v>-114.55555211659446</v>
      </c>
    </row>
    <row r="109" spans="1:7" x14ac:dyDescent="0.25">
      <c r="A109">
        <v>-9</v>
      </c>
      <c r="B109">
        <f t="shared" si="4"/>
        <v>114.64728518373211</v>
      </c>
      <c r="C109">
        <f t="shared" si="5"/>
        <v>-114.64728518373211</v>
      </c>
      <c r="E109">
        <v>11</v>
      </c>
      <c r="F109">
        <f t="shared" si="6"/>
        <v>44.461902228786187</v>
      </c>
      <c r="G109">
        <f t="shared" si="7"/>
        <v>-114.46190222878619</v>
      </c>
    </row>
    <row r="110" spans="1:7" x14ac:dyDescent="0.25">
      <c r="A110">
        <v>-8</v>
      </c>
      <c r="B110">
        <f t="shared" si="4"/>
        <v>114.72140166507729</v>
      </c>
      <c r="C110">
        <f t="shared" si="5"/>
        <v>-114.72140166507729</v>
      </c>
      <c r="E110">
        <v>12</v>
      </c>
      <c r="F110">
        <f t="shared" si="6"/>
        <v>44.359206501260431</v>
      </c>
      <c r="G110">
        <f t="shared" si="7"/>
        <v>-114.35920650126043</v>
      </c>
    </row>
    <row r="111" spans="1:7" x14ac:dyDescent="0.25">
      <c r="A111">
        <v>-7</v>
      </c>
      <c r="B111">
        <f t="shared" si="4"/>
        <v>114.78675881825394</v>
      </c>
      <c r="C111">
        <f t="shared" si="5"/>
        <v>-114.78675881825394</v>
      </c>
      <c r="E111">
        <v>13</v>
      </c>
      <c r="F111">
        <f t="shared" si="6"/>
        <v>44.247429766862084</v>
      </c>
      <c r="G111">
        <f t="shared" si="7"/>
        <v>-114.24742976686208</v>
      </c>
    </row>
    <row r="112" spans="1:7" x14ac:dyDescent="0.25">
      <c r="A112">
        <v>-6</v>
      </c>
      <c r="B112">
        <f t="shared" si="4"/>
        <v>114.84337159801605</v>
      </c>
      <c r="C112">
        <f t="shared" si="5"/>
        <v>-114.84337159801605</v>
      </c>
      <c r="E112">
        <v>14</v>
      </c>
      <c r="F112">
        <f t="shared" si="6"/>
        <v>44.126533541216801</v>
      </c>
      <c r="G112">
        <f t="shared" si="7"/>
        <v>-114.1265335412168</v>
      </c>
    </row>
    <row r="113" spans="1:7" x14ac:dyDescent="0.25">
      <c r="A113">
        <v>-5</v>
      </c>
      <c r="B113">
        <f t="shared" si="4"/>
        <v>114.89125293076057</v>
      </c>
      <c r="C113">
        <f t="shared" si="5"/>
        <v>-114.89125293076057</v>
      </c>
      <c r="E113">
        <v>15</v>
      </c>
      <c r="F113">
        <f t="shared" si="6"/>
        <v>43.996475954920925</v>
      </c>
      <c r="G113">
        <f t="shared" si="7"/>
        <v>-113.99647595492092</v>
      </c>
    </row>
    <row r="114" spans="1:7" x14ac:dyDescent="0.25">
      <c r="A114">
        <v>-4</v>
      </c>
      <c r="B114">
        <f t="shared" si="4"/>
        <v>114.9304137293519</v>
      </c>
      <c r="C114">
        <f t="shared" si="5"/>
        <v>-114.9304137293519</v>
      </c>
      <c r="E114">
        <v>16</v>
      </c>
      <c r="F114">
        <f t="shared" si="6"/>
        <v>43.857211679053265</v>
      </c>
      <c r="G114">
        <f t="shared" si="7"/>
        <v>-113.85721167905326</v>
      </c>
    </row>
    <row r="115" spans="1:7" x14ac:dyDescent="0.25">
      <c r="A115">
        <v>-3</v>
      </c>
      <c r="B115">
        <f t="shared" si="4"/>
        <v>114.96086290559931</v>
      </c>
      <c r="C115">
        <f t="shared" si="5"/>
        <v>-114.96086290559931</v>
      </c>
      <c r="E115">
        <v>17</v>
      </c>
      <c r="F115">
        <f t="shared" si="6"/>
        <v>43.70869184369127</v>
      </c>
      <c r="G115">
        <f t="shared" si="7"/>
        <v>-113.70869184369127</v>
      </c>
    </row>
    <row r="116" spans="1:7" x14ac:dyDescent="0.25">
      <c r="A116">
        <v>-2</v>
      </c>
      <c r="B116">
        <f t="shared" si="4"/>
        <v>114.9826073804208</v>
      </c>
      <c r="C116">
        <f t="shared" si="5"/>
        <v>-114.9826073804208</v>
      </c>
      <c r="E116">
        <v>18</v>
      </c>
      <c r="F116">
        <f t="shared" si="6"/>
        <v>43.550863949079599</v>
      </c>
      <c r="G116">
        <f t="shared" si="7"/>
        <v>-113.5508639490796</v>
      </c>
    </row>
    <row r="117" spans="1:7" x14ac:dyDescent="0.25">
      <c r="A117">
        <v>-1</v>
      </c>
      <c r="B117">
        <f t="shared" si="4"/>
        <v>114.9956520917204</v>
      </c>
      <c r="C117">
        <f t="shared" si="5"/>
        <v>-114.9956520917204</v>
      </c>
      <c r="E117">
        <v>19</v>
      </c>
      <c r="F117">
        <f t="shared" si="6"/>
        <v>43.383671769061692</v>
      </c>
      <c r="G117">
        <f t="shared" si="7"/>
        <v>-113.38367176906169</v>
      </c>
    </row>
    <row r="118" spans="1:7" x14ac:dyDescent="0.25">
      <c r="A118">
        <v>0</v>
      </c>
      <c r="B118">
        <f t="shared" si="4"/>
        <v>115</v>
      </c>
      <c r="C118">
        <f t="shared" si="5"/>
        <v>-115</v>
      </c>
      <c r="E118">
        <v>20</v>
      </c>
      <c r="F118">
        <f t="shared" si="6"/>
        <v>43.207055246344041</v>
      </c>
      <c r="G118">
        <f t="shared" si="7"/>
        <v>-113.20705524634404</v>
      </c>
    </row>
    <row r="119" spans="1:7" x14ac:dyDescent="0.25">
      <c r="A119">
        <v>1</v>
      </c>
      <c r="B119">
        <f t="shared" si="4"/>
        <v>114.9956520917204</v>
      </c>
      <c r="C119">
        <f t="shared" si="5"/>
        <v>-114.9956520917204</v>
      </c>
      <c r="E119">
        <v>21</v>
      </c>
      <c r="F119">
        <f t="shared" si="6"/>
        <v>43.020950379118958</v>
      </c>
      <c r="G119">
        <f t="shared" si="7"/>
        <v>-113.02095037911896</v>
      </c>
    </row>
    <row r="120" spans="1:7" x14ac:dyDescent="0.25">
      <c r="A120">
        <v>2</v>
      </c>
      <c r="B120">
        <f t="shared" si="4"/>
        <v>114.9826073804208</v>
      </c>
      <c r="C120">
        <f t="shared" si="5"/>
        <v>-114.9826073804208</v>
      </c>
      <c r="E120">
        <v>22</v>
      </c>
      <c r="F120">
        <f t="shared" si="6"/>
        <v>42.825289098523101</v>
      </c>
      <c r="G120">
        <f t="shared" si="7"/>
        <v>-112.8252890985231</v>
      </c>
    </row>
    <row r="121" spans="1:7" x14ac:dyDescent="0.25">
      <c r="A121">
        <v>3</v>
      </c>
      <c r="B121">
        <f t="shared" si="4"/>
        <v>114.96086290559931</v>
      </c>
      <c r="C121">
        <f t="shared" si="5"/>
        <v>-114.96086290559931</v>
      </c>
      <c r="E121">
        <v>23</v>
      </c>
      <c r="F121">
        <f t="shared" si="6"/>
        <v>42.619999136356469</v>
      </c>
      <c r="G121">
        <f t="shared" si="7"/>
        <v>-112.61999913635647</v>
      </c>
    </row>
    <row r="122" spans="1:7" x14ac:dyDescent="0.25">
      <c r="A122">
        <v>4</v>
      </c>
      <c r="B122">
        <f t="shared" si="4"/>
        <v>114.9304137293519</v>
      </c>
      <c r="C122">
        <f t="shared" si="5"/>
        <v>-114.9304137293519</v>
      </c>
      <c r="E122">
        <v>24</v>
      </c>
      <c r="F122">
        <f t="shared" si="6"/>
        <v>42.405003882428559</v>
      </c>
      <c r="G122">
        <f t="shared" si="7"/>
        <v>-112.40500388242856</v>
      </c>
    </row>
    <row r="123" spans="1:7" x14ac:dyDescent="0.25">
      <c r="A123">
        <v>5</v>
      </c>
      <c r="B123">
        <f t="shared" si="4"/>
        <v>114.89125293076057</v>
      </c>
      <c r="C123">
        <f t="shared" si="5"/>
        <v>-114.89125293076057</v>
      </c>
      <c r="E123">
        <v>25</v>
      </c>
      <c r="F123">
        <f t="shared" si="6"/>
        <v>42.180222230835199</v>
      </c>
      <c r="G123">
        <f t="shared" si="7"/>
        <v>-112.1802222308352</v>
      </c>
    </row>
    <row r="124" spans="1:7" x14ac:dyDescent="0.25">
      <c r="A124">
        <v>6</v>
      </c>
      <c r="B124">
        <f t="shared" si="4"/>
        <v>114.84337159801605</v>
      </c>
      <c r="C124">
        <f t="shared" si="5"/>
        <v>-114.84337159801605</v>
      </c>
      <c r="E124">
        <v>26</v>
      </c>
      <c r="F124">
        <f t="shared" si="6"/>
        <v>41.94556841439902</v>
      </c>
      <c r="G124">
        <f t="shared" si="7"/>
        <v>-111.94556841439902</v>
      </c>
    </row>
    <row r="125" spans="1:7" x14ac:dyDescent="0.25">
      <c r="A125">
        <v>7</v>
      </c>
      <c r="B125">
        <f t="shared" si="4"/>
        <v>114.78675881825394</v>
      </c>
      <c r="C125">
        <f t="shared" si="5"/>
        <v>-114.78675881825394</v>
      </c>
      <c r="E125">
        <v>27</v>
      </c>
      <c r="F125">
        <f t="shared" si="6"/>
        <v>41.700951826429986</v>
      </c>
      <c r="G125">
        <f t="shared" si="7"/>
        <v>-111.70095182642999</v>
      </c>
    </row>
    <row r="126" spans="1:7" x14ac:dyDescent="0.25">
      <c r="A126">
        <v>8</v>
      </c>
      <c r="B126">
        <f t="shared" si="4"/>
        <v>114.72140166507729</v>
      </c>
      <c r="C126">
        <f t="shared" si="5"/>
        <v>-114.72140166507729</v>
      </c>
      <c r="E126">
        <v>28</v>
      </c>
      <c r="F126">
        <f t="shared" si="6"/>
        <v>41.446276828876563</v>
      </c>
      <c r="G126">
        <f t="shared" si="7"/>
        <v>-111.44627682887656</v>
      </c>
    </row>
    <row r="127" spans="1:7" x14ac:dyDescent="0.25">
      <c r="A127">
        <v>9</v>
      </c>
      <c r="B127">
        <f t="shared" si="4"/>
        <v>114.64728518373211</v>
      </c>
      <c r="C127">
        <f t="shared" si="5"/>
        <v>-114.64728518373211</v>
      </c>
      <c r="E127">
        <v>29</v>
      </c>
      <c r="F127">
        <f t="shared" si="6"/>
        <v>41.181442545843481</v>
      </c>
      <c r="G127">
        <f t="shared" si="7"/>
        <v>-111.18144254584348</v>
      </c>
    </row>
    <row r="128" spans="1:7" x14ac:dyDescent="0.25">
      <c r="A128">
        <v>10</v>
      </c>
      <c r="B128">
        <f t="shared" si="4"/>
        <v>114.564392373896</v>
      </c>
      <c r="C128">
        <f t="shared" si="5"/>
        <v>-114.564392373896</v>
      </c>
      <c r="E128">
        <v>30</v>
      </c>
      <c r="F128">
        <f t="shared" si="6"/>
        <v>40.906342641347138</v>
      </c>
      <c r="G128">
        <f t="shared" si="7"/>
        <v>-110.90634264134714</v>
      </c>
    </row>
    <row r="129" spans="1:7" x14ac:dyDescent="0.25">
      <c r="A129">
        <v>11</v>
      </c>
      <c r="B129">
        <f t="shared" si="4"/>
        <v>114.47270417003348</v>
      </c>
      <c r="C129">
        <f t="shared" si="5"/>
        <v>-114.47270417003348</v>
      </c>
      <c r="E129">
        <v>31</v>
      </c>
      <c r="F129">
        <f t="shared" si="6"/>
        <v>40.620865080062813</v>
      </c>
      <c r="G129">
        <f t="shared" si="7"/>
        <v>-110.62086508006281</v>
      </c>
    </row>
    <row r="130" spans="1:7" x14ac:dyDescent="0.25">
      <c r="A130">
        <v>12</v>
      </c>
      <c r="B130">
        <f t="shared" si="4"/>
        <v>114.37219941926448</v>
      </c>
      <c r="C130">
        <f t="shared" si="5"/>
        <v>-114.37219941926448</v>
      </c>
      <c r="E130">
        <v>32</v>
      </c>
      <c r="F130">
        <f t="shared" si="6"/>
        <v>40.324891869687107</v>
      </c>
      <c r="G130">
        <f t="shared" si="7"/>
        <v>-110.32489186968711</v>
      </c>
    </row>
    <row r="131" spans="1:7" x14ac:dyDescent="0.25">
      <c r="A131">
        <v>13</v>
      </c>
      <c r="B131">
        <f t="shared" ref="B131:B194" si="8">($C$1^2-A131^2)^0.5</f>
        <v>114.26285485668561</v>
      </c>
      <c r="C131">
        <f t="shared" si="5"/>
        <v>-114.26285485668561</v>
      </c>
      <c r="E131">
        <v>33</v>
      </c>
      <c r="F131">
        <f t="shared" si="6"/>
        <v>40.018298783393988</v>
      </c>
      <c r="G131">
        <f t="shared" si="7"/>
        <v>-110.01829878339399</v>
      </c>
    </row>
    <row r="132" spans="1:7" x14ac:dyDescent="0.25">
      <c r="A132">
        <v>14</v>
      </c>
      <c r="B132">
        <f t="shared" si="8"/>
        <v>114.14464507807627</v>
      </c>
      <c r="C132">
        <f t="shared" ref="C132:C195" si="9">-(($C$1^2-A132^2)^0.5)</f>
        <v>-114.14464507807627</v>
      </c>
      <c r="E132">
        <v>34</v>
      </c>
      <c r="F132">
        <f t="shared" ref="F132:F193" si="10">$G$1*(1-$E132^2/$F$1^2)^0.5-$H$1</f>
        <v>39.700955060699258</v>
      </c>
      <c r="G132">
        <f t="shared" ref="G132:G193" si="11">-$G$1*(1-$E132^2/$F$1^2)^0.5-$H$1</f>
        <v>-109.70095506069926</v>
      </c>
    </row>
    <row r="133" spans="1:7" x14ac:dyDescent="0.25">
      <c r="A133">
        <v>15</v>
      </c>
      <c r="B133">
        <f t="shared" si="8"/>
        <v>114.0175425099138</v>
      </c>
      <c r="C133">
        <f t="shared" si="9"/>
        <v>-114.0175425099138</v>
      </c>
      <c r="E133">
        <v>35</v>
      </c>
      <c r="F133">
        <f t="shared" si="10"/>
        <v>39.372723084866081</v>
      </c>
      <c r="G133">
        <f t="shared" si="11"/>
        <v>-109.37272308486608</v>
      </c>
    </row>
    <row r="134" spans="1:7" x14ac:dyDescent="0.25">
      <c r="A134">
        <v>16</v>
      </c>
      <c r="B134">
        <f t="shared" si="8"/>
        <v>113.88151737661384</v>
      </c>
      <c r="C134">
        <f t="shared" si="9"/>
        <v>-113.88151737661384</v>
      </c>
      <c r="E134">
        <v>36</v>
      </c>
      <c r="F134">
        <f t="shared" si="10"/>
        <v>39.03345803477815</v>
      </c>
      <c r="G134">
        <f t="shared" si="11"/>
        <v>-109.03345803477815</v>
      </c>
    </row>
    <row r="135" spans="1:7" x14ac:dyDescent="0.25">
      <c r="A135">
        <v>17</v>
      </c>
      <c r="B135">
        <f t="shared" si="8"/>
        <v>113.73653766490345</v>
      </c>
      <c r="C135">
        <f t="shared" si="9"/>
        <v>-113.73653766490345</v>
      </c>
      <c r="E135">
        <v>37</v>
      </c>
      <c r="F135">
        <f t="shared" si="10"/>
        <v>38.68300750897636</v>
      </c>
      <c r="G135">
        <f t="shared" si="11"/>
        <v>-108.68300750897636</v>
      </c>
    </row>
    <row r="136" spans="1:7" x14ac:dyDescent="0.25">
      <c r="A136">
        <v>18</v>
      </c>
      <c r="B136">
        <f t="shared" si="8"/>
        <v>113.5825690852254</v>
      </c>
      <c r="C136">
        <f t="shared" si="9"/>
        <v>-113.5825690852254</v>
      </c>
      <c r="E136">
        <v>38</v>
      </c>
      <c r="F136">
        <f t="shared" si="10"/>
        <v>38.321211119293437</v>
      </c>
      <c r="G136">
        <f t="shared" si="11"/>
        <v>-108.32121111929344</v>
      </c>
    </row>
    <row r="137" spans="1:7" x14ac:dyDescent="0.25">
      <c r="A137">
        <v>19</v>
      </c>
      <c r="B137">
        <f t="shared" si="8"/>
        <v>113.4195750300626</v>
      </c>
      <c r="C137">
        <f t="shared" si="9"/>
        <v>-113.4195750300626</v>
      </c>
      <c r="E137">
        <v>39</v>
      </c>
      <c r="F137">
        <f t="shared" si="10"/>
        <v>37.947900051225986</v>
      </c>
      <c r="G137">
        <f t="shared" si="11"/>
        <v>-107.94790005122599</v>
      </c>
    </row>
    <row r="138" spans="1:7" x14ac:dyDescent="0.25">
      <c r="A138">
        <v>20</v>
      </c>
      <c r="B138">
        <f t="shared" si="8"/>
        <v>113.24751652906124</v>
      </c>
      <c r="C138">
        <f t="shared" si="9"/>
        <v>-113.24751652906124</v>
      </c>
      <c r="E138">
        <v>40</v>
      </c>
      <c r="F138">
        <f t="shared" si="10"/>
        <v>37.562896587848783</v>
      </c>
      <c r="G138">
        <f t="shared" si="11"/>
        <v>-107.56289658784878</v>
      </c>
    </row>
    <row r="139" spans="1:7" x14ac:dyDescent="0.25">
      <c r="A139">
        <v>21</v>
      </c>
      <c r="B139">
        <f t="shared" si="8"/>
        <v>113.06635220082056</v>
      </c>
      <c r="C139">
        <f t="shared" si="9"/>
        <v>-113.06635220082056</v>
      </c>
      <c r="E139">
        <v>41</v>
      </c>
      <c r="F139">
        <f t="shared" si="10"/>
        <v>37.166013593696164</v>
      </c>
      <c r="G139">
        <f t="shared" si="11"/>
        <v>-107.16601359369616</v>
      </c>
    </row>
    <row r="140" spans="1:7" x14ac:dyDescent="0.25">
      <c r="A140">
        <v>22</v>
      </c>
      <c r="B140">
        <f t="shared" si="8"/>
        <v>112.87603820120549</v>
      </c>
      <c r="C140">
        <f t="shared" si="9"/>
        <v>-112.87603820120549</v>
      </c>
      <c r="E140">
        <v>42</v>
      </c>
      <c r="F140">
        <f t="shared" si="10"/>
        <v>36.757053954602725</v>
      </c>
      <c r="G140">
        <f t="shared" si="11"/>
        <v>-106.75705395460272</v>
      </c>
    </row>
    <row r="141" spans="1:7" x14ac:dyDescent="0.25">
      <c r="A141">
        <v>23</v>
      </c>
      <c r="B141">
        <f t="shared" si="8"/>
        <v>112.67652816802619</v>
      </c>
      <c r="C141">
        <f t="shared" si="9"/>
        <v>-112.67652816802619</v>
      </c>
      <c r="E141">
        <v>43</v>
      </c>
      <c r="F141">
        <f t="shared" si="10"/>
        <v>36.335809969001673</v>
      </c>
      <c r="G141">
        <f t="shared" si="11"/>
        <v>-106.33580996900167</v>
      </c>
    </row>
    <row r="142" spans="1:7" x14ac:dyDescent="0.25">
      <c r="A142">
        <v>24</v>
      </c>
      <c r="B142">
        <f t="shared" si="8"/>
        <v>112.46777316191515</v>
      </c>
      <c r="C142">
        <f t="shared" si="9"/>
        <v>-112.46777316191515</v>
      </c>
      <c r="E142">
        <v>44</v>
      </c>
      <c r="F142">
        <f t="shared" si="10"/>
        <v>35.902062685614396</v>
      </c>
      <c r="G142">
        <f t="shared" si="11"/>
        <v>-105.9020626856144</v>
      </c>
    </row>
    <row r="143" spans="1:7" x14ac:dyDescent="0.25">
      <c r="A143">
        <v>25</v>
      </c>
      <c r="B143">
        <f t="shared" si="8"/>
        <v>112.24972160321825</v>
      </c>
      <c r="C143">
        <f t="shared" si="9"/>
        <v>-112.24972160321825</v>
      </c>
      <c r="E143">
        <v>45</v>
      </c>
      <c r="F143">
        <f t="shared" si="10"/>
        <v>35.455581181816896</v>
      </c>
      <c r="G143">
        <f t="shared" si="11"/>
        <v>-105.4555811818169</v>
      </c>
    </row>
    <row r="144" spans="1:7" x14ac:dyDescent="0.25">
      <c r="A144">
        <v>26</v>
      </c>
      <c r="B144">
        <f t="shared" si="8"/>
        <v>112.02231920470135</v>
      </c>
      <c r="C144">
        <f t="shared" si="9"/>
        <v>-112.02231920470135</v>
      </c>
      <c r="E144">
        <v>46</v>
      </c>
      <c r="F144">
        <f t="shared" si="10"/>
        <v>34.996121776223518</v>
      </c>
      <c r="G144">
        <f t="shared" si="11"/>
        <v>-104.99612177622352</v>
      </c>
    </row>
    <row r="145" spans="1:7" x14ac:dyDescent="0.25">
      <c r="A145">
        <v>27</v>
      </c>
      <c r="B145">
        <f t="shared" si="8"/>
        <v>111.78550889985696</v>
      </c>
      <c r="C145">
        <f t="shared" si="9"/>
        <v>-111.78550889985696</v>
      </c>
      <c r="E145">
        <v>47</v>
      </c>
      <c r="F145">
        <f t="shared" si="10"/>
        <v>34.523427168169405</v>
      </c>
      <c r="G145">
        <f t="shared" si="11"/>
        <v>-104.52342716816941</v>
      </c>
    </row>
    <row r="146" spans="1:7" x14ac:dyDescent="0.25">
      <c r="A146">
        <v>28</v>
      </c>
      <c r="B146">
        <f t="shared" si="8"/>
        <v>111.53923076657827</v>
      </c>
      <c r="C146">
        <f t="shared" si="9"/>
        <v>-111.53923076657827</v>
      </c>
      <c r="E146">
        <v>48</v>
      </c>
      <c r="F146">
        <f t="shared" si="10"/>
        <v>34.037225495779623</v>
      </c>
      <c r="G146">
        <f t="shared" si="11"/>
        <v>-104.03722549577962</v>
      </c>
    </row>
    <row r="147" spans="1:7" x14ac:dyDescent="0.25">
      <c r="A147">
        <v>29</v>
      </c>
      <c r="B147">
        <f t="shared" si="8"/>
        <v>111.28342194594845</v>
      </c>
      <c r="C147">
        <f t="shared" si="9"/>
        <v>-111.28342194594845</v>
      </c>
      <c r="E147">
        <v>49</v>
      </c>
      <c r="F147">
        <f t="shared" si="10"/>
        <v>33.537229303160615</v>
      </c>
      <c r="G147">
        <f t="shared" si="11"/>
        <v>-103.53722930316061</v>
      </c>
    </row>
    <row r="148" spans="1:7" x14ac:dyDescent="0.25">
      <c r="A148">
        <v>30</v>
      </c>
      <c r="B148">
        <f t="shared" si="8"/>
        <v>111.01801655587259</v>
      </c>
      <c r="C148">
        <f t="shared" si="9"/>
        <v>-111.01801655587259</v>
      </c>
      <c r="E148">
        <v>50</v>
      </c>
      <c r="F148">
        <f t="shared" si="10"/>
        <v>33.023134405909516</v>
      </c>
      <c r="G148">
        <f t="shared" si="11"/>
        <v>-103.02313440590952</v>
      </c>
    </row>
    <row r="149" spans="1:7" x14ac:dyDescent="0.25">
      <c r="A149">
        <v>31</v>
      </c>
      <c r="B149">
        <f t="shared" si="8"/>
        <v>110.74294559925703</v>
      </c>
      <c r="C149">
        <f t="shared" si="9"/>
        <v>-110.74294559925703</v>
      </c>
      <c r="E149">
        <v>51</v>
      </c>
      <c r="F149">
        <f t="shared" si="10"/>
        <v>32.494618642573073</v>
      </c>
      <c r="G149">
        <f t="shared" si="11"/>
        <v>-102.49461864257307</v>
      </c>
    </row>
    <row r="150" spans="1:7" x14ac:dyDescent="0.25">
      <c r="A150">
        <v>32</v>
      </c>
      <c r="B150">
        <f t="shared" si="8"/>
        <v>110.4581368664165</v>
      </c>
      <c r="C150">
        <f t="shared" si="9"/>
        <v>-110.4581368664165</v>
      </c>
      <c r="E150">
        <v>52</v>
      </c>
      <c r="F150">
        <f t="shared" si="10"/>
        <v>31.951340497855853</v>
      </c>
      <c r="G150">
        <f t="shared" si="11"/>
        <v>-101.95134049785585</v>
      </c>
    </row>
    <row r="151" spans="1:7" x14ac:dyDescent="0.25">
      <c r="A151">
        <v>33</v>
      </c>
      <c r="B151">
        <f t="shared" si="8"/>
        <v>110.16351483136329</v>
      </c>
      <c r="C151">
        <f t="shared" si="9"/>
        <v>-110.16351483136329</v>
      </c>
      <c r="E151">
        <v>53</v>
      </c>
      <c r="F151">
        <f t="shared" si="10"/>
        <v>31.392937581227869</v>
      </c>
      <c r="G151">
        <f t="shared" si="11"/>
        <v>-101.39293758122787</v>
      </c>
    </row>
    <row r="152" spans="1:7" x14ac:dyDescent="0.25">
      <c r="A152">
        <v>34</v>
      </c>
      <c r="B152">
        <f t="shared" si="8"/>
        <v>109.85900054160332</v>
      </c>
      <c r="C152">
        <f t="shared" si="9"/>
        <v>-109.85900054160332</v>
      </c>
      <c r="E152">
        <v>54</v>
      </c>
      <c r="F152">
        <f t="shared" si="10"/>
        <v>30.819024942043399</v>
      </c>
      <c r="G152">
        <f t="shared" si="11"/>
        <v>-100.8190249420434</v>
      </c>
    </row>
    <row r="153" spans="1:7" x14ac:dyDescent="0.25">
      <c r="A153">
        <v>35</v>
      </c>
      <c r="B153">
        <f t="shared" si="8"/>
        <v>109.54451150103323</v>
      </c>
      <c r="C153">
        <f t="shared" si="9"/>
        <v>-109.54451150103323</v>
      </c>
      <c r="E153">
        <v>55</v>
      </c>
      <c r="F153">
        <f t="shared" si="10"/>
        <v>30.229193199282804</v>
      </c>
      <c r="G153">
        <f t="shared" si="11"/>
        <v>-100.2291931992828</v>
      </c>
    </row>
    <row r="154" spans="1:7" x14ac:dyDescent="0.25">
      <c r="A154">
        <v>36</v>
      </c>
      <c r="B154">
        <f t="shared" si="8"/>
        <v>109.21996154549771</v>
      </c>
      <c r="C154">
        <f t="shared" si="9"/>
        <v>-109.21996154549771</v>
      </c>
      <c r="E154">
        <v>56</v>
      </c>
      <c r="F154">
        <f t="shared" si="10"/>
        <v>29.623006460462051</v>
      </c>
      <c r="G154">
        <f t="shared" si="11"/>
        <v>-99.623006460462051</v>
      </c>
    </row>
    <row r="155" spans="1:7" x14ac:dyDescent="0.25">
      <c r="A155">
        <v>37</v>
      </c>
      <c r="B155">
        <f t="shared" si="8"/>
        <v>108.88526071052959</v>
      </c>
      <c r="C155">
        <f t="shared" si="9"/>
        <v>-108.88526071052959</v>
      </c>
      <c r="E155">
        <v>57</v>
      </c>
      <c r="F155">
        <f t="shared" si="10"/>
        <v>29</v>
      </c>
      <c r="G155">
        <f t="shared" si="11"/>
        <v>-99</v>
      </c>
    </row>
    <row r="156" spans="1:7" x14ac:dyDescent="0.25">
      <c r="A156">
        <v>38</v>
      </c>
      <c r="B156">
        <f t="shared" si="8"/>
        <v>108.54031509075327</v>
      </c>
      <c r="C156">
        <f t="shared" si="9"/>
        <v>-108.54031509075327</v>
      </c>
      <c r="E156">
        <v>58</v>
      </c>
      <c r="F156">
        <f t="shared" si="10"/>
        <v>28.359677662237232</v>
      </c>
      <c r="G156">
        <f t="shared" si="11"/>
        <v>-98.359677662237232</v>
      </c>
    </row>
    <row r="157" spans="1:7" x14ac:dyDescent="0.25">
      <c r="A157">
        <v>39</v>
      </c>
      <c r="B157">
        <f t="shared" si="8"/>
        <v>108.18502669038817</v>
      </c>
      <c r="C157">
        <f t="shared" si="9"/>
        <v>-108.18502669038817</v>
      </c>
      <c r="E157">
        <v>59</v>
      </c>
      <c r="F157">
        <f t="shared" si="10"/>
        <v>27.701508948164324</v>
      </c>
      <c r="G157">
        <f t="shared" si="11"/>
        <v>-97.701508948164332</v>
      </c>
    </row>
    <row r="158" spans="1:7" x14ac:dyDescent="0.25">
      <c r="A158">
        <v>40</v>
      </c>
      <c r="B158">
        <f t="shared" si="8"/>
        <v>107.81929326423912</v>
      </c>
      <c r="C158">
        <f t="shared" si="9"/>
        <v>-107.81929326423912</v>
      </c>
      <c r="E158">
        <v>60</v>
      </c>
      <c r="F158">
        <f t="shared" si="10"/>
        <v>27.024925737499935</v>
      </c>
      <c r="G158">
        <f t="shared" si="11"/>
        <v>-97.024925737499927</v>
      </c>
    </row>
    <row r="159" spans="1:7" x14ac:dyDescent="0.25">
      <c r="A159">
        <v>41</v>
      </c>
      <c r="B159">
        <f t="shared" si="8"/>
        <v>107.44300814850634</v>
      </c>
      <c r="C159">
        <f t="shared" si="9"/>
        <v>-107.44300814850634</v>
      </c>
      <c r="E159">
        <v>61</v>
      </c>
      <c r="F159">
        <f t="shared" si="10"/>
        <v>26.329318588743156</v>
      </c>
      <c r="G159">
        <f t="shared" si="11"/>
        <v>-96.329318588743149</v>
      </c>
    </row>
    <row r="160" spans="1:7" x14ac:dyDescent="0.25">
      <c r="A160">
        <v>42</v>
      </c>
      <c r="B160">
        <f t="shared" si="8"/>
        <v>107.05606008068857</v>
      </c>
      <c r="C160">
        <f t="shared" si="9"/>
        <v>-107.05606008068857</v>
      </c>
      <c r="E160">
        <v>62</v>
      </c>
      <c r="F160">
        <f t="shared" si="10"/>
        <v>25.614032548810464</v>
      </c>
      <c r="G160">
        <f t="shared" si="11"/>
        <v>-95.614032548810457</v>
      </c>
    </row>
    <row r="161" spans="1:7" x14ac:dyDescent="0.25">
      <c r="A161">
        <v>43</v>
      </c>
      <c r="B161">
        <f t="shared" si="8"/>
        <v>106.65833300778706</v>
      </c>
      <c r="C161">
        <f t="shared" si="9"/>
        <v>-106.65833300778706</v>
      </c>
      <c r="E161">
        <v>63</v>
      </c>
      <c r="F161">
        <f t="shared" si="10"/>
        <v>24.878362390336605</v>
      </c>
      <c r="G161">
        <f t="shared" si="11"/>
        <v>-94.878362390336605</v>
      </c>
    </row>
    <row r="162" spans="1:7" x14ac:dyDescent="0.25">
      <c r="A162">
        <v>44</v>
      </c>
      <c r="B162">
        <f t="shared" si="8"/>
        <v>106.24970588194586</v>
      </c>
      <c r="C162">
        <f t="shared" si="9"/>
        <v>-106.24970588194586</v>
      </c>
      <c r="E162">
        <v>64</v>
      </c>
      <c r="F162">
        <f t="shared" si="10"/>
        <v>24.121547177997812</v>
      </c>
      <c r="G162">
        <f t="shared" si="11"/>
        <v>-94.121547177997812</v>
      </c>
    </row>
    <row r="163" spans="1:7" x14ac:dyDescent="0.25">
      <c r="A163">
        <v>45</v>
      </c>
      <c r="B163">
        <f t="shared" si="8"/>
        <v>105.83005244258362</v>
      </c>
      <c r="C163">
        <f t="shared" si="9"/>
        <v>-105.83005244258362</v>
      </c>
      <c r="E163">
        <v>65</v>
      </c>
      <c r="F163">
        <f t="shared" si="10"/>
        <v>23.342764044425344</v>
      </c>
      <c r="G163">
        <f t="shared" si="11"/>
        <v>-93.342764044425337</v>
      </c>
    </row>
    <row r="164" spans="1:7" x14ac:dyDescent="0.25">
      <c r="A164">
        <v>46</v>
      </c>
      <c r="B164">
        <f t="shared" si="8"/>
        <v>105.39924098398431</v>
      </c>
      <c r="C164">
        <f t="shared" si="9"/>
        <v>-105.39924098398431</v>
      </c>
      <c r="E164">
        <v>66</v>
      </c>
      <c r="F164">
        <f t="shared" si="10"/>
        <v>22.541121030253507</v>
      </c>
      <c r="G164">
        <f t="shared" si="11"/>
        <v>-92.541121030253507</v>
      </c>
    </row>
    <row r="165" spans="1:7" x14ac:dyDescent="0.25">
      <c r="A165">
        <v>47</v>
      </c>
      <c r="B165">
        <f t="shared" si="8"/>
        <v>104.95713410721541</v>
      </c>
      <c r="C165">
        <f t="shared" si="9"/>
        <v>-104.95713410721541</v>
      </c>
      <c r="E165">
        <v>67</v>
      </c>
      <c r="F165">
        <f t="shared" si="10"/>
        <v>21.715648810047121</v>
      </c>
      <c r="G165">
        <f t="shared" si="11"/>
        <v>-91.715648810047128</v>
      </c>
    </row>
    <row r="166" spans="1:7" x14ac:dyDescent="0.25">
      <c r="A166">
        <v>48</v>
      </c>
      <c r="B166">
        <f t="shared" si="8"/>
        <v>104.50358845513392</v>
      </c>
      <c r="C166">
        <f t="shared" si="9"/>
        <v>-104.50358845513392</v>
      </c>
      <c r="E166">
        <v>68</v>
      </c>
      <c r="F166">
        <f t="shared" si="10"/>
        <v>20.865291084200372</v>
      </c>
      <c r="G166">
        <f t="shared" si="11"/>
        <v>-90.865291084200379</v>
      </c>
    </row>
    <row r="167" spans="1:7" x14ac:dyDescent="0.25">
      <c r="A167">
        <v>49</v>
      </c>
      <c r="B167">
        <f t="shared" si="8"/>
        <v>104.03845442911962</v>
      </c>
      <c r="C167">
        <f t="shared" si="9"/>
        <v>-104.03845442911962</v>
      </c>
      <c r="E167">
        <v>69</v>
      </c>
      <c r="F167">
        <f t="shared" si="10"/>
        <v>19.988893363585703</v>
      </c>
      <c r="G167">
        <f t="shared" si="11"/>
        <v>-89.988893363585703</v>
      </c>
    </row>
    <row r="168" spans="1:7" x14ac:dyDescent="0.25">
      <c r="A168">
        <v>50</v>
      </c>
      <c r="B168">
        <f t="shared" si="8"/>
        <v>103.56157588603989</v>
      </c>
      <c r="C168">
        <f t="shared" si="9"/>
        <v>-103.56157588603989</v>
      </c>
      <c r="E168">
        <v>70</v>
      </c>
      <c r="F168">
        <f t="shared" si="10"/>
        <v>19.085189804905802</v>
      </c>
      <c r="G168">
        <f t="shared" si="11"/>
        <v>-89.085189804905809</v>
      </c>
    </row>
    <row r="169" spans="1:7" x14ac:dyDescent="0.25">
      <c r="A169">
        <v>51</v>
      </c>
      <c r="B169">
        <f t="shared" si="8"/>
        <v>103.07278981380101</v>
      </c>
      <c r="C169">
        <f t="shared" si="9"/>
        <v>-103.07278981380101</v>
      </c>
      <c r="E169">
        <v>71</v>
      </c>
      <c r="F169">
        <f t="shared" si="10"/>
        <v>18.152787665042531</v>
      </c>
      <c r="G169">
        <f t="shared" si="11"/>
        <v>-88.152787665042524</v>
      </c>
    </row>
    <row r="170" spans="1:7" x14ac:dyDescent="0.25">
      <c r="A170">
        <v>52</v>
      </c>
      <c r="B170">
        <f t="shared" si="8"/>
        <v>102.57192598367256</v>
      </c>
      <c r="C170">
        <f t="shared" si="9"/>
        <v>-102.57192598367256</v>
      </c>
      <c r="E170">
        <v>72</v>
      </c>
      <c r="F170">
        <f t="shared" si="10"/>
        <v>17.190148824744981</v>
      </c>
      <c r="G170">
        <f t="shared" si="11"/>
        <v>-87.190148824744981</v>
      </c>
    </row>
    <row r="171" spans="1:7" x14ac:dyDescent="0.25">
      <c r="A171">
        <v>53</v>
      </c>
      <c r="B171">
        <f t="shared" si="8"/>
        <v>102.05880657738459</v>
      </c>
      <c r="C171">
        <f t="shared" si="9"/>
        <v>-102.05880657738459</v>
      </c>
      <c r="E171">
        <v>73</v>
      </c>
      <c r="F171">
        <f t="shared" si="10"/>
        <v>16.195567675185394</v>
      </c>
      <c r="G171">
        <f t="shared" si="11"/>
        <v>-86.195567675185401</v>
      </c>
    </row>
    <row r="172" spans="1:7" x14ac:dyDescent="0.25">
      <c r="A172">
        <v>54</v>
      </c>
      <c r="B172">
        <f t="shared" si="8"/>
        <v>101.53324578678651</v>
      </c>
      <c r="C172">
        <f t="shared" si="9"/>
        <v>-101.53324578678651</v>
      </c>
      <c r="E172">
        <v>74</v>
      </c>
      <c r="F172">
        <f t="shared" si="10"/>
        <v>15.167144450042883</v>
      </c>
      <c r="G172">
        <f t="shared" si="11"/>
        <v>-85.167144450042883</v>
      </c>
    </row>
    <row r="173" spans="1:7" x14ac:dyDescent="0.25">
      <c r="A173">
        <v>55</v>
      </c>
      <c r="B173">
        <f t="shared" si="8"/>
        <v>100.99504938362078</v>
      </c>
      <c r="C173">
        <f t="shared" si="9"/>
        <v>-100.99504938362078</v>
      </c>
      <c r="E173">
        <v>75</v>
      </c>
      <c r="F173">
        <f t="shared" si="10"/>
        <v>14.10275279869726</v>
      </c>
      <c r="G173">
        <f t="shared" si="11"/>
        <v>-84.102752798697253</v>
      </c>
    </row>
    <row r="174" spans="1:7" x14ac:dyDescent="0.25">
      <c r="A174">
        <v>56</v>
      </c>
      <c r="B174">
        <f t="shared" si="8"/>
        <v>100.44401425669923</v>
      </c>
      <c r="C174">
        <f t="shared" si="9"/>
        <v>-100.44401425669923</v>
      </c>
      <c r="E174">
        <v>76</v>
      </c>
      <c r="F174">
        <f t="shared" si="10"/>
        <v>13</v>
      </c>
      <c r="G174">
        <f t="shared" si="11"/>
        <v>-83</v>
      </c>
    </row>
    <row r="175" spans="1:7" x14ac:dyDescent="0.25">
      <c r="A175">
        <v>57</v>
      </c>
      <c r="B175">
        <f t="shared" si="8"/>
        <v>99.879927913470183</v>
      </c>
      <c r="C175">
        <f t="shared" si="9"/>
        <v>-99.879927913470183</v>
      </c>
      <c r="E175">
        <v>77</v>
      </c>
      <c r="F175">
        <f t="shared" si="10"/>
        <v>11.85617766145198</v>
      </c>
      <c r="G175">
        <f t="shared" si="11"/>
        <v>-81.85617766145198</v>
      </c>
    </row>
    <row r="176" spans="1:7" x14ac:dyDescent="0.25">
      <c r="A176">
        <v>58</v>
      </c>
      <c r="B176">
        <f t="shared" si="8"/>
        <v>99.302567942626737</v>
      </c>
      <c r="C176">
        <f t="shared" si="9"/>
        <v>-99.302567942626737</v>
      </c>
      <c r="E176">
        <v>78</v>
      </c>
      <c r="F176">
        <f t="shared" si="10"/>
        <v>10.668199959431568</v>
      </c>
      <c r="G176">
        <f t="shared" si="11"/>
        <v>-80.668199959431576</v>
      </c>
    </row>
    <row r="177" spans="1:7" x14ac:dyDescent="0.25">
      <c r="A177">
        <v>59</v>
      </c>
      <c r="B177">
        <f t="shared" si="8"/>
        <v>98.711701434024533</v>
      </c>
      <c r="C177">
        <f t="shared" si="9"/>
        <v>-98.711701434024533</v>
      </c>
      <c r="E177">
        <v>79</v>
      </c>
      <c r="F177">
        <f t="shared" si="10"/>
        <v>9.4325253331298313</v>
      </c>
      <c r="G177">
        <f t="shared" si="11"/>
        <v>-79.432525333129831</v>
      </c>
    </row>
    <row r="178" spans="1:7" x14ac:dyDescent="0.25">
      <c r="A178">
        <v>60</v>
      </c>
      <c r="B178">
        <f t="shared" si="8"/>
        <v>98.107084351742913</v>
      </c>
      <c r="C178">
        <f t="shared" si="9"/>
        <v>-98.107084351742913</v>
      </c>
      <c r="E178">
        <v>80</v>
      </c>
      <c r="F178">
        <f t="shared" si="10"/>
        <v>8.1450558566719948</v>
      </c>
      <c r="G178">
        <f t="shared" si="11"/>
        <v>-78.145055856672002</v>
      </c>
    </row>
    <row r="179" spans="1:7" x14ac:dyDescent="0.25">
      <c r="A179">
        <v>61</v>
      </c>
      <c r="B179">
        <f t="shared" si="8"/>
        <v>97.48846085563153</v>
      </c>
      <c r="C179">
        <f t="shared" si="9"/>
        <v>-97.48846085563153</v>
      </c>
      <c r="E179">
        <v>81</v>
      </c>
      <c r="F179">
        <f t="shared" si="10"/>
        <v>6.8010059654428829</v>
      </c>
      <c r="G179">
        <f t="shared" si="11"/>
        <v>-76.801005965442883</v>
      </c>
    </row>
    <row r="180" spans="1:7" x14ac:dyDescent="0.25">
      <c r="A180">
        <v>62</v>
      </c>
      <c r="B180">
        <f t="shared" si="8"/>
        <v>96.855562566122131</v>
      </c>
      <c r="C180">
        <f t="shared" si="9"/>
        <v>-96.855562566122131</v>
      </c>
      <c r="E180">
        <v>82</v>
      </c>
      <c r="F180">
        <f t="shared" si="10"/>
        <v>5.3947282701859578</v>
      </c>
      <c r="G180">
        <f t="shared" si="11"/>
        <v>-75.394728270185965</v>
      </c>
    </row>
    <row r="181" spans="1:7" x14ac:dyDescent="0.25">
      <c r="A181">
        <v>63</v>
      </c>
      <c r="B181">
        <f t="shared" si="8"/>
        <v>96.208107766445551</v>
      </c>
      <c r="C181">
        <f t="shared" si="9"/>
        <v>-96.208107766445551</v>
      </c>
      <c r="E181">
        <v>83</v>
      </c>
      <c r="F181">
        <f t="shared" si="10"/>
        <v>3.9194779226655783</v>
      </c>
      <c r="G181">
        <f t="shared" si="11"/>
        <v>-73.919477922665578</v>
      </c>
    </row>
    <row r="182" spans="1:7" x14ac:dyDescent="0.25">
      <c r="A182">
        <v>64</v>
      </c>
      <c r="B182">
        <f t="shared" si="8"/>
        <v>95.545800535659339</v>
      </c>
      <c r="C182">
        <f t="shared" si="9"/>
        <v>-95.545800535659339</v>
      </c>
      <c r="E182">
        <v>84</v>
      </c>
      <c r="F182">
        <f t="shared" si="10"/>
        <v>2.3670867070884896</v>
      </c>
      <c r="G182">
        <f t="shared" si="11"/>
        <v>-72.36708670708849</v>
      </c>
    </row>
    <row r="183" spans="1:7" x14ac:dyDescent="0.25">
      <c r="A183">
        <v>65</v>
      </c>
      <c r="B183">
        <f t="shared" si="8"/>
        <v>94.868329805051374</v>
      </c>
      <c r="C183">
        <f t="shared" si="9"/>
        <v>-94.868329805051374</v>
      </c>
      <c r="E183">
        <v>85</v>
      </c>
      <c r="F183">
        <f t="shared" si="10"/>
        <v>0.72750052310976798</v>
      </c>
      <c r="G183">
        <f t="shared" si="11"/>
        <v>-70.727500523109768</v>
      </c>
    </row>
    <row r="184" spans="1:7" x14ac:dyDescent="0.25">
      <c r="A184">
        <v>66</v>
      </c>
      <c r="B184">
        <f t="shared" si="8"/>
        <v>94.175368329515976</v>
      </c>
      <c r="C184">
        <f t="shared" si="9"/>
        <v>-94.175368329515976</v>
      </c>
      <c r="E184">
        <v>86</v>
      </c>
      <c r="F184">
        <f t="shared" si="10"/>
        <v>-1.0118971442348368</v>
      </c>
      <c r="G184">
        <f t="shared" si="11"/>
        <v>-68.988102855765163</v>
      </c>
    </row>
    <row r="185" spans="1:7" x14ac:dyDescent="0.25">
      <c r="A185">
        <v>67</v>
      </c>
      <c r="B185">
        <f t="shared" si="8"/>
        <v>93.466571564383386</v>
      </c>
      <c r="C185">
        <f t="shared" si="9"/>
        <v>-93.466571564383386</v>
      </c>
      <c r="E185">
        <v>87</v>
      </c>
      <c r="F185">
        <f t="shared" si="10"/>
        <v>-2.8673111101660425</v>
      </c>
      <c r="G185">
        <f t="shared" si="11"/>
        <v>-67.132688889833958</v>
      </c>
    </row>
    <row r="186" spans="1:7" x14ac:dyDescent="0.25">
      <c r="A186">
        <v>68</v>
      </c>
      <c r="B186">
        <f t="shared" si="8"/>
        <v>92.741576436892643</v>
      </c>
      <c r="C186">
        <f t="shared" si="9"/>
        <v>-92.741576436892643</v>
      </c>
      <c r="E186">
        <v>88</v>
      </c>
      <c r="F186">
        <f t="shared" si="10"/>
        <v>-4.8601597167607906</v>
      </c>
      <c r="G186">
        <f t="shared" si="11"/>
        <v>-65.139840283239209</v>
      </c>
    </row>
    <row r="187" spans="1:7" x14ac:dyDescent="0.25">
      <c r="A187">
        <v>69</v>
      </c>
      <c r="B187">
        <f t="shared" si="8"/>
        <v>92</v>
      </c>
      <c r="C187">
        <f t="shared" si="9"/>
        <v>-92</v>
      </c>
      <c r="E187">
        <v>89</v>
      </c>
      <c r="F187">
        <f t="shared" si="10"/>
        <v>-7.0197933038549039</v>
      </c>
      <c r="G187">
        <f t="shared" si="11"/>
        <v>-62.980206696145096</v>
      </c>
    </row>
    <row r="188" spans="1:7" x14ac:dyDescent="0.25">
      <c r="A188">
        <v>70</v>
      </c>
      <c r="B188">
        <f t="shared" si="8"/>
        <v>91.241437954473298</v>
      </c>
      <c r="C188">
        <f t="shared" si="9"/>
        <v>-91.241437954473298</v>
      </c>
      <c r="E188">
        <v>90</v>
      </c>
      <c r="F188">
        <f t="shared" si="10"/>
        <v>-9.3883682934811787</v>
      </c>
      <c r="G188">
        <f t="shared" si="11"/>
        <v>-60.611631706518821</v>
      </c>
    </row>
    <row r="189" spans="1:7" x14ac:dyDescent="0.25">
      <c r="A189">
        <v>71</v>
      </c>
      <c r="B189">
        <f t="shared" si="8"/>
        <v>90.46546302318913</v>
      </c>
      <c r="C189">
        <f t="shared" si="9"/>
        <v>-90.46546302318913</v>
      </c>
      <c r="E189">
        <v>91</v>
      </c>
      <c r="F189">
        <f t="shared" si="10"/>
        <v>-12.030430826129084</v>
      </c>
      <c r="G189">
        <f t="shared" si="11"/>
        <v>-57.969569173870916</v>
      </c>
    </row>
    <row r="190" spans="1:7" x14ac:dyDescent="0.25">
      <c r="A190">
        <v>72</v>
      </c>
      <c r="B190">
        <f t="shared" si="8"/>
        <v>89.671623159168917</v>
      </c>
      <c r="C190">
        <f t="shared" si="9"/>
        <v>-89.671623159168917</v>
      </c>
      <c r="E190">
        <v>92</v>
      </c>
      <c r="F190">
        <f t="shared" si="10"/>
        <v>-15.054367524501867</v>
      </c>
      <c r="G190">
        <f t="shared" si="11"/>
        <v>-54.94563247549813</v>
      </c>
    </row>
    <row r="191" spans="1:7" x14ac:dyDescent="0.25">
      <c r="A191">
        <v>73</v>
      </c>
      <c r="B191">
        <f t="shared" si="8"/>
        <v>88.859439566092249</v>
      </c>
      <c r="C191">
        <f t="shared" si="9"/>
        <v>-88.859439566092249</v>
      </c>
      <c r="E191">
        <v>93</v>
      </c>
      <c r="F191">
        <f t="shared" si="10"/>
        <v>-18.670973111860796</v>
      </c>
      <c r="G191">
        <f t="shared" si="11"/>
        <v>-51.329026888139204</v>
      </c>
    </row>
    <row r="192" spans="1:7" x14ac:dyDescent="0.25">
      <c r="A192">
        <v>74</v>
      </c>
      <c r="B192">
        <f t="shared" si="8"/>
        <v>88.028404506727256</v>
      </c>
      <c r="C192">
        <f t="shared" si="9"/>
        <v>-88.028404506727256</v>
      </c>
      <c r="E192">
        <v>94</v>
      </c>
      <c r="F192">
        <f t="shared" si="10"/>
        <v>-23.422966665374709</v>
      </c>
      <c r="G192">
        <f t="shared" si="11"/>
        <v>-46.577033334625291</v>
      </c>
    </row>
    <row r="193" spans="1:7" x14ac:dyDescent="0.25">
      <c r="A193">
        <v>75</v>
      </c>
      <c r="B193">
        <f t="shared" si="8"/>
        <v>87.177978870813476</v>
      </c>
      <c r="C193">
        <f t="shared" si="9"/>
        <v>-87.177978870813476</v>
      </c>
      <c r="E193">
        <v>95</v>
      </c>
      <c r="F193">
        <f t="shared" si="10"/>
        <v>-35</v>
      </c>
      <c r="G193">
        <f t="shared" si="11"/>
        <v>-35</v>
      </c>
    </row>
    <row r="194" spans="1:7" x14ac:dyDescent="0.25">
      <c r="A194">
        <v>76</v>
      </c>
      <c r="B194">
        <f t="shared" si="8"/>
        <v>86.307589469292907</v>
      </c>
      <c r="C194">
        <f t="shared" si="9"/>
        <v>-86.307589469292907</v>
      </c>
    </row>
    <row r="195" spans="1:7" x14ac:dyDescent="0.25">
      <c r="A195">
        <v>77</v>
      </c>
      <c r="B195">
        <f t="shared" ref="B195:B233" si="12">($C$1^2-A195^2)^0.5</f>
        <v>85.41662601625049</v>
      </c>
      <c r="C195">
        <f t="shared" si="9"/>
        <v>-85.41662601625049</v>
      </c>
    </row>
    <row r="196" spans="1:7" x14ac:dyDescent="0.25">
      <c r="A196">
        <v>78</v>
      </c>
      <c r="B196">
        <f t="shared" si="12"/>
        <v>84.504437753291981</v>
      </c>
      <c r="C196">
        <f t="shared" ref="C196:C203" si="13">-(($C$1^2-A196^2)^0.5)</f>
        <v>-84.504437753291981</v>
      </c>
    </row>
    <row r="197" spans="1:7" x14ac:dyDescent="0.25">
      <c r="A197">
        <v>79</v>
      </c>
      <c r="B197">
        <f t="shared" si="12"/>
        <v>83.570329663104715</v>
      </c>
      <c r="C197">
        <f t="shared" si="13"/>
        <v>-83.570329663104715</v>
      </c>
    </row>
    <row r="198" spans="1:7" x14ac:dyDescent="0.25">
      <c r="A198">
        <v>80</v>
      </c>
      <c r="B198">
        <f t="shared" si="12"/>
        <v>82.613558209291526</v>
      </c>
      <c r="C198">
        <f t="shared" si="13"/>
        <v>-82.613558209291526</v>
      </c>
    </row>
    <row r="199" spans="1:7" x14ac:dyDescent="0.25">
      <c r="A199">
        <v>81</v>
      </c>
      <c r="B199">
        <f t="shared" si="12"/>
        <v>81.6333265278342</v>
      </c>
      <c r="C199">
        <f t="shared" si="13"/>
        <v>-81.6333265278342</v>
      </c>
    </row>
    <row r="200" spans="1:7" x14ac:dyDescent="0.25">
      <c r="A200">
        <v>82</v>
      </c>
      <c r="B200">
        <f t="shared" si="12"/>
        <v>80.628778981204974</v>
      </c>
      <c r="C200">
        <f t="shared" si="13"/>
        <v>-80.628778981204974</v>
      </c>
    </row>
    <row r="201" spans="1:7" x14ac:dyDescent="0.25">
      <c r="A201">
        <v>83</v>
      </c>
      <c r="B201">
        <f t="shared" si="12"/>
        <v>79.598994968529595</v>
      </c>
      <c r="C201">
        <f t="shared" si="13"/>
        <v>-79.598994968529595</v>
      </c>
    </row>
    <row r="202" spans="1:7" x14ac:dyDescent="0.25">
      <c r="A202">
        <v>84</v>
      </c>
      <c r="B202">
        <f t="shared" si="12"/>
        <v>78.54298186343577</v>
      </c>
      <c r="C202">
        <f t="shared" si="13"/>
        <v>-78.54298186343577</v>
      </c>
    </row>
    <row r="203" spans="1:7" x14ac:dyDescent="0.25">
      <c r="A203">
        <v>85</v>
      </c>
      <c r="B203">
        <f t="shared" si="12"/>
        <v>77.459666924148337</v>
      </c>
      <c r="C203">
        <f t="shared" si="13"/>
        <v>-77.459666924148337</v>
      </c>
    </row>
    <row r="204" spans="1:7" x14ac:dyDescent="0.25">
      <c r="A204">
        <v>86</v>
      </c>
      <c r="B204">
        <f t="shared" si="12"/>
        <v>76.347887986505555</v>
      </c>
      <c r="C204">
        <f t="shared" ref="C204:C233" si="14">-(($C$1^2-A204^2)^0.5)</f>
        <v>-76.347887986505555</v>
      </c>
    </row>
    <row r="205" spans="1:7" x14ac:dyDescent="0.25">
      <c r="A205">
        <v>87</v>
      </c>
      <c r="B205">
        <f t="shared" si="12"/>
        <v>75.206382707852669</v>
      </c>
      <c r="C205">
        <f t="shared" si="14"/>
        <v>-75.206382707852669</v>
      </c>
    </row>
    <row r="206" spans="1:7" x14ac:dyDescent="0.25">
      <c r="A206">
        <v>88</v>
      </c>
      <c r="B206">
        <f t="shared" si="12"/>
        <v>74.033776075518389</v>
      </c>
      <c r="C206">
        <f t="shared" si="14"/>
        <v>-74.033776075518389</v>
      </c>
    </row>
    <row r="207" spans="1:7" x14ac:dyDescent="0.25">
      <c r="A207">
        <v>89</v>
      </c>
      <c r="B207">
        <f t="shared" si="12"/>
        <v>72.828565824132497</v>
      </c>
      <c r="C207">
        <f t="shared" si="14"/>
        <v>-72.828565824132497</v>
      </c>
    </row>
    <row r="208" spans="1:7" x14ac:dyDescent="0.25">
      <c r="A208">
        <v>90</v>
      </c>
      <c r="B208">
        <f t="shared" si="12"/>
        <v>71.589105316381762</v>
      </c>
      <c r="C208">
        <f t="shared" si="14"/>
        <v>-71.589105316381762</v>
      </c>
    </row>
    <row r="209" spans="1:3" x14ac:dyDescent="0.25">
      <c r="A209">
        <v>91</v>
      </c>
      <c r="B209">
        <f t="shared" si="12"/>
        <v>70.313583324987789</v>
      </c>
      <c r="C209">
        <f t="shared" si="14"/>
        <v>-70.313583324987789</v>
      </c>
    </row>
    <row r="210" spans="1:3" x14ac:dyDescent="0.25">
      <c r="A210">
        <v>92</v>
      </c>
      <c r="B210">
        <f t="shared" si="12"/>
        <v>69</v>
      </c>
      <c r="C210">
        <f t="shared" si="14"/>
        <v>-69</v>
      </c>
    </row>
    <row r="211" spans="1:3" x14ac:dyDescent="0.25">
      <c r="A211">
        <v>93</v>
      </c>
      <c r="B211">
        <f t="shared" si="12"/>
        <v>67.646138101151053</v>
      </c>
      <c r="C211">
        <f t="shared" si="14"/>
        <v>-67.646138101151053</v>
      </c>
    </row>
    <row r="212" spans="1:3" x14ac:dyDescent="0.25">
      <c r="A212">
        <v>94</v>
      </c>
      <c r="B212">
        <f t="shared" si="12"/>
        <v>66.249528300207544</v>
      </c>
      <c r="C212">
        <f t="shared" si="14"/>
        <v>-66.249528300207544</v>
      </c>
    </row>
    <row r="213" spans="1:3" x14ac:dyDescent="0.25">
      <c r="A213">
        <v>95</v>
      </c>
      <c r="B213">
        <f t="shared" si="12"/>
        <v>64.807406984078597</v>
      </c>
      <c r="C213">
        <f t="shared" si="14"/>
        <v>-64.807406984078597</v>
      </c>
    </row>
    <row r="214" spans="1:3" x14ac:dyDescent="0.25">
      <c r="A214">
        <v>96</v>
      </c>
      <c r="B214">
        <f t="shared" si="12"/>
        <v>63.316664473106918</v>
      </c>
      <c r="C214">
        <f t="shared" si="14"/>
        <v>-63.316664473106918</v>
      </c>
    </row>
    <row r="215" spans="1:3" x14ac:dyDescent="0.25">
      <c r="A215">
        <v>97</v>
      </c>
      <c r="B215">
        <f t="shared" si="12"/>
        <v>61.773780845922005</v>
      </c>
      <c r="C215">
        <f t="shared" si="14"/>
        <v>-61.773780845922005</v>
      </c>
    </row>
    <row r="216" spans="1:3" x14ac:dyDescent="0.25">
      <c r="A216">
        <v>98</v>
      </c>
      <c r="B216">
        <f t="shared" si="12"/>
        <v>60.174745533321534</v>
      </c>
      <c r="C216">
        <f t="shared" si="14"/>
        <v>-60.174745533321534</v>
      </c>
    </row>
    <row r="217" spans="1:3" x14ac:dyDescent="0.25">
      <c r="A217">
        <v>99</v>
      </c>
      <c r="B217">
        <f t="shared" si="12"/>
        <v>58.514955353311173</v>
      </c>
      <c r="C217">
        <f t="shared" si="14"/>
        <v>-58.514955353311173</v>
      </c>
    </row>
    <row r="218" spans="1:3" x14ac:dyDescent="0.25">
      <c r="A218">
        <v>100</v>
      </c>
      <c r="B218">
        <f t="shared" si="12"/>
        <v>56.789083458002736</v>
      </c>
      <c r="C218">
        <f t="shared" si="14"/>
        <v>-56.789083458002736</v>
      </c>
    </row>
    <row r="219" spans="1:3" x14ac:dyDescent="0.25">
      <c r="A219">
        <v>101</v>
      </c>
      <c r="B219">
        <f t="shared" si="12"/>
        <v>54.990908339470082</v>
      </c>
      <c r="C219">
        <f t="shared" si="14"/>
        <v>-54.990908339470082</v>
      </c>
    </row>
    <row r="220" spans="1:3" x14ac:dyDescent="0.25">
      <c r="A220">
        <v>102</v>
      </c>
      <c r="B220">
        <f t="shared" si="12"/>
        <v>53.113086899558006</v>
      </c>
      <c r="C220">
        <f t="shared" si="14"/>
        <v>-53.113086899558006</v>
      </c>
    </row>
    <row r="221" spans="1:3" x14ac:dyDescent="0.25">
      <c r="A221">
        <v>103</v>
      </c>
      <c r="B221">
        <f t="shared" si="12"/>
        <v>51.146847410177685</v>
      </c>
      <c r="C221">
        <f t="shared" si="14"/>
        <v>-51.146847410177685</v>
      </c>
    </row>
    <row r="222" spans="1:3" x14ac:dyDescent="0.25">
      <c r="A222">
        <v>104</v>
      </c>
      <c r="B222">
        <f t="shared" si="12"/>
        <v>49.081564767232109</v>
      </c>
      <c r="C222">
        <f t="shared" si="14"/>
        <v>-49.081564767232109</v>
      </c>
    </row>
    <row r="223" spans="1:3" x14ac:dyDescent="0.25">
      <c r="A223">
        <v>105</v>
      </c>
      <c r="B223">
        <f t="shared" si="12"/>
        <v>46.904157598234299</v>
      </c>
      <c r="C223">
        <f t="shared" si="14"/>
        <v>-46.904157598234299</v>
      </c>
    </row>
    <row r="224" spans="1:3" x14ac:dyDescent="0.25">
      <c r="A224">
        <v>106</v>
      </c>
      <c r="B224">
        <f t="shared" si="12"/>
        <v>44.598206241955516</v>
      </c>
      <c r="C224">
        <f t="shared" si="14"/>
        <v>-44.598206241955516</v>
      </c>
    </row>
    <row r="225" spans="1:3" x14ac:dyDescent="0.25">
      <c r="A225">
        <v>107</v>
      </c>
      <c r="B225">
        <f t="shared" si="12"/>
        <v>42.142615011410953</v>
      </c>
      <c r="C225">
        <f t="shared" si="14"/>
        <v>-42.142615011410953</v>
      </c>
    </row>
    <row r="226" spans="1:3" x14ac:dyDescent="0.25">
      <c r="A226">
        <v>108</v>
      </c>
      <c r="B226">
        <f t="shared" si="12"/>
        <v>39.509492530276823</v>
      </c>
      <c r="C226">
        <f t="shared" si="14"/>
        <v>-39.509492530276823</v>
      </c>
    </row>
    <row r="227" spans="1:3" x14ac:dyDescent="0.25">
      <c r="A227">
        <v>109</v>
      </c>
      <c r="B227">
        <f t="shared" si="12"/>
        <v>36.660605559646719</v>
      </c>
      <c r="C227">
        <f t="shared" si="14"/>
        <v>-36.660605559646719</v>
      </c>
    </row>
    <row r="228" spans="1:3" x14ac:dyDescent="0.25">
      <c r="A228">
        <v>110</v>
      </c>
      <c r="B228">
        <f t="shared" si="12"/>
        <v>33.541019662496844</v>
      </c>
      <c r="C228">
        <f t="shared" si="14"/>
        <v>-33.541019662496844</v>
      </c>
    </row>
    <row r="229" spans="1:3" x14ac:dyDescent="0.25">
      <c r="A229">
        <v>111</v>
      </c>
      <c r="B229">
        <f t="shared" si="12"/>
        <v>30.066592756745816</v>
      </c>
      <c r="C229">
        <f t="shared" si="14"/>
        <v>-30.066592756745816</v>
      </c>
    </row>
    <row r="230" spans="1:3" x14ac:dyDescent="0.25">
      <c r="A230">
        <v>112</v>
      </c>
      <c r="B230">
        <f t="shared" si="12"/>
        <v>26.095976701399778</v>
      </c>
      <c r="C230">
        <f t="shared" si="14"/>
        <v>-26.095976701399778</v>
      </c>
    </row>
    <row r="231" spans="1:3" x14ac:dyDescent="0.25">
      <c r="A231">
        <v>113</v>
      </c>
      <c r="B231">
        <f t="shared" si="12"/>
        <v>21.354156504062622</v>
      </c>
      <c r="C231">
        <f t="shared" si="14"/>
        <v>-21.354156504062622</v>
      </c>
    </row>
    <row r="232" spans="1:3" x14ac:dyDescent="0.25">
      <c r="A232">
        <v>114</v>
      </c>
      <c r="B232">
        <f t="shared" si="12"/>
        <v>15.132745950421556</v>
      </c>
      <c r="C232">
        <f t="shared" si="14"/>
        <v>-15.132745950421556</v>
      </c>
    </row>
    <row r="233" spans="1:3" x14ac:dyDescent="0.25">
      <c r="A233">
        <v>115</v>
      </c>
      <c r="B233">
        <f t="shared" si="12"/>
        <v>0</v>
      </c>
      <c r="C233">
        <f t="shared" si="14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J11"/>
  <sheetViews>
    <sheetView workbookViewId="0">
      <selection activeCell="I18" sqref="I18"/>
    </sheetView>
  </sheetViews>
  <sheetFormatPr defaultRowHeight="15" x14ac:dyDescent="0.25"/>
  <sheetData>
    <row r="11" spans="7:10" x14ac:dyDescent="0.25">
      <c r="G11">
        <v>3000</v>
      </c>
      <c r="H11">
        <v>360</v>
      </c>
      <c r="I11">
        <f>G11/H11</f>
        <v>8.3333333333333339</v>
      </c>
      <c r="J11">
        <f>G11-INT(I11)*360</f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Info</vt:lpstr>
      <vt:lpstr>animacja</vt:lpstr>
      <vt:lpstr>gwiazdy</vt:lpstr>
      <vt:lpstr>ekliptyka</vt:lpstr>
      <vt:lpstr>ramka</vt:lpstr>
      <vt:lpstr>obliczenia pomocnicze</vt:lpstr>
      <vt:lpstr>alfa</vt:lpstr>
      <vt:lpstr>liczba_dni</vt:lpstr>
    </vt:vector>
  </TitlesOfParts>
  <Company>FizykaPW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PrzemekD</dc:creator>
  <cp:lastModifiedBy>Przemek</cp:lastModifiedBy>
  <dcterms:created xsi:type="dcterms:W3CDTF">2012-12-25T13:53:52Z</dcterms:created>
  <dcterms:modified xsi:type="dcterms:W3CDTF">2013-09-10T10:31:41Z</dcterms:modified>
</cp:coreProperties>
</file>